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firstSheet="2" activeTab="2"/>
  </bookViews>
  <sheets>
    <sheet name="цена кот.7 (ДЦТР) с 01.11.2020" sheetId="1" state="hidden" r:id="rId1"/>
    <sheet name="Пред.цена (ДЦТР) 2020-2024" sheetId="2" state="hidden" r:id="rId2"/>
    <sheet name="цена кот.Жиг.Сады с 01.01.22" sheetId="3" r:id="rId3"/>
    <sheet name="ИПЦ " sheetId="4" state="hidden" r:id="rId4"/>
    <sheet name="Пред.цена (ДЦТР) 2020-2024 (2)" sheetId="5" state="hidden" r:id="rId5"/>
  </sheets>
  <externalReferences>
    <externalReference r:id="rId8"/>
  </externalReferences>
  <definedNames>
    <definedName name="дол">'[1]ЗАПОЛНЕНИЕ'!$C$3</definedName>
    <definedName name="_xlnm.Print_Area" localSheetId="2">'цена кот.Жиг.Сады с 01.01.22'!$A$1:$O$16</definedName>
    <definedName name="фио">'[1]ЗАПОЛНЕНИЕ'!$C$4</definedName>
  </definedNames>
  <calcPr fullCalcOnLoad="1"/>
</workbook>
</file>

<file path=xl/sharedStrings.xml><?xml version="1.0" encoding="utf-8"?>
<sst xmlns="http://schemas.openxmlformats.org/spreadsheetml/2006/main" count="223" uniqueCount="99">
  <si>
    <t>График доведения до предельного уровня цены на тепловую энергию ООО "АВИАСПЕЦМОНТАЖ" на 2020-2024гг.</t>
  </si>
  <si>
    <t>Наменование единой теплоснабжающей организации</t>
  </si>
  <si>
    <t>Номер (код, индекс) системы теплоснабжения</t>
  </si>
  <si>
    <t>ООО "АВИАСПЕЦМОНТАЖ"</t>
  </si>
  <si>
    <t>Для потребителей на коллекторах источников тепловой энергии</t>
  </si>
  <si>
    <t>Утвержденный тариф на 2полугодие 2020г., руб./Гкал                (с НДС)</t>
  </si>
  <si>
    <t>2 полугодие 2020 г. -1полугодие 2021г.</t>
  </si>
  <si>
    <t>Доля, применяемая к индикативному предельному уровню цены на тепловую энергию (мощность), %</t>
  </si>
  <si>
    <t>График поэтапного равномерного доведения предельного уровня цены на тепловую энергию (мощность) до уровня, определяемого в соответствии с правилами определения в ЦЗТ</t>
  </si>
  <si>
    <t>Показателии</t>
  </si>
  <si>
    <t>Предельный уровень цены на тепловую энергию, руб./Гкал               (с НДС)</t>
  </si>
  <si>
    <t>2 полугодие 2021 г. -1полугодие 2022г.</t>
  </si>
  <si>
    <t>2 полугодие 2022 г. -1полугодие 2023г.</t>
  </si>
  <si>
    <t>2 полугодие 2023 г. -1полугодие 2024г.</t>
  </si>
  <si>
    <t>2 полугодие 2024 г.</t>
  </si>
  <si>
    <t>Рост цены, руб. (от предыдущего)</t>
  </si>
  <si>
    <t>96, 97, 98</t>
  </si>
  <si>
    <t>Цена на тепловую энергию (мощность) для потребителей ООО "АВИАСПЕЦМОНТАЖ", определенная с учетом положений пунктов 2.1.7-2.1.10. Соглашения об исполнении схемы теплоснабжения г.о. Самара от ___________________ 2020 г.</t>
  </si>
  <si>
    <t xml:space="preserve"> (с НДС)</t>
  </si>
  <si>
    <t xml:space="preserve"> (без НДС)</t>
  </si>
  <si>
    <r>
      <t>Индикативный предельный уровень цены</t>
    </r>
    <r>
      <rPr>
        <sz val="11"/>
        <color indexed="10"/>
        <rFont val="Arial Narrow"/>
        <family val="2"/>
      </rPr>
      <t xml:space="preserve"> на 2020 год</t>
    </r>
    <r>
      <rPr>
        <sz val="11"/>
        <color indexed="8"/>
        <rFont val="Arial Narrow"/>
        <family val="2"/>
      </rPr>
      <t xml:space="preserve">, руб./Гкал         </t>
    </r>
  </si>
  <si>
    <t xml:space="preserve">Утвержденный тариф на 2полугодие 2020г., руб./Гкал                                      (Приказ ДЦТРО СО от 17.12.2019г. №701)     </t>
  </si>
  <si>
    <t>Цена на тепловую энергию (мощность) с учетом календарной разбивки</t>
  </si>
  <si>
    <t>с 01.07.2020г. по 31.12.2020г.</t>
  </si>
  <si>
    <t>с 01.01.2021г. по 30.06.2021г.</t>
  </si>
  <si>
    <t>с 01.07.2021г. по 31.12.2021г.</t>
  </si>
  <si>
    <t>с 01.01.2022г. по 30.06.2022г.</t>
  </si>
  <si>
    <t>с 01.07.2022г. по 31.12.2022г.</t>
  </si>
  <si>
    <t>с 01.01.2023г. по 30.06.2023г.</t>
  </si>
  <si>
    <t>с 01.07.2023г. по 31.12.2023г.</t>
  </si>
  <si>
    <t>с 01.01.2024г. по 30.06.2024г.</t>
  </si>
  <si>
    <t>с 01.07.2024г. по 31.12.2024г.</t>
  </si>
  <si>
    <t>Период действия</t>
  </si>
  <si>
    <t>Цена, руб./Гкал (без НДС)</t>
  </si>
  <si>
    <t>Цена, руб./Гкал (с НДС)</t>
  </si>
  <si>
    <t>Рост цены, % (от предыдущего)</t>
  </si>
  <si>
    <t>Для потребителей, в случае отсутствия дифференциации тарифов по схеме подключения</t>
  </si>
  <si>
    <t>с 01.01.2025г. по 30.06.2025г.</t>
  </si>
  <si>
    <t>с 01.07.2025г. по 31.12.2025г.</t>
  </si>
  <si>
    <t>с 01.01.2026г. по 30.06.2026г.</t>
  </si>
  <si>
    <t>с 01.07.2026г. по 31.12.2026г.</t>
  </si>
  <si>
    <t>скрыть</t>
  </si>
  <si>
    <t>Предельный уровень цены на тепловую энергию, руб./Гкал               (без НДС)</t>
  </si>
  <si>
    <t xml:space="preserve">Индикативный предельный уровень цены на 2020 год, руб./Гкал   </t>
  </si>
  <si>
    <t>без НДС</t>
  </si>
  <si>
    <t xml:space="preserve"> с НДС </t>
  </si>
  <si>
    <t>с 01.11.2020г. по 31.12.2020г.</t>
  </si>
  <si>
    <t>.</t>
  </si>
  <si>
    <r>
      <t>Предельный уровень цены</t>
    </r>
    <r>
      <rPr>
        <sz val="11"/>
        <color indexed="10"/>
        <rFont val="Arial Narrow"/>
        <family val="2"/>
      </rPr>
      <t xml:space="preserve"> с 01.11.2020 по 31.12.2020 г.</t>
    </r>
    <r>
      <rPr>
        <sz val="11"/>
        <color indexed="8"/>
        <rFont val="Arial Narrow"/>
        <family val="2"/>
      </rPr>
      <t xml:space="preserve">, руб./Гкал         </t>
    </r>
  </si>
  <si>
    <t>Доля, применяемая к индикативному предельному уровню цены на тепловую энергию (мощность) на 2 полугодие 2020 г. -1полугодие 2021г., %</t>
  </si>
  <si>
    <t xml:space="preserve">Цена на тепловую энергию (мощность) </t>
  </si>
  <si>
    <t>Цена для населения, руб./Гкал (с НДС)</t>
  </si>
  <si>
    <t>г.о. Самара (Сайт правительства Самарской области от 20.12.2019 г, №62012192634).</t>
  </si>
  <si>
    <t>Цена на тепловую энергию (мощность) для потребителей ООО "АВИАСПЕЦМОНТАЖ", определенная с учетом положений пунктов 2.1.7-2.1.10. Соглашения об исполнении схемы теплоснабжения г.о. Самара от 30.09.2020 г. №896</t>
  </si>
  <si>
    <t xml:space="preserve">Индикативный предельный уровень цены на 2021 год, руб./Гкал   </t>
  </si>
  <si>
    <t>%</t>
  </si>
  <si>
    <t>Рост цены, руб. (от предыдущегобез НДС)</t>
  </si>
  <si>
    <t>пред.</t>
  </si>
  <si>
    <t>рост цены к пред.</t>
  </si>
  <si>
    <t>по граф.от индик.</t>
  </si>
  <si>
    <t>к дек.2020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</si>
  <si>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</si>
  <si>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</si>
  <si>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</si>
  <si>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</si>
  <si>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</si>
  <si>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sz val="13"/>
        <color indexed="62"/>
        <rFont val="Arial"/>
        <family val="2"/>
      </rPr>
      <t xml:space="preserve"> • </t>
    </r>
    <r>
      <rPr>
        <sz val="14"/>
        <rFont val="Arial"/>
        <family val="2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</si>
  <si>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</si>
  <si>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</si>
  <si>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</si>
  <si>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</si>
  <si>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</si>
  <si>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</si>
  <si>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</si>
  <si>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</si>
  <si>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</si>
  <si>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</si>
  <si>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</si>
  <si>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 xml:space="preserve">5. Приказ ДЦТР СО от 17.12.2019г. №701 "О корректировке тарифов в сфере теплоснабжения ООО "АВИАСПЕЦМОНТАЖ", </t>
  </si>
  <si>
    <t xml:space="preserve">Утвержденный тариф на 2 полугодие 2020 г., руб./Гкал                                         </t>
  </si>
  <si>
    <t>Постановление Губернатора СО №302 от 19.10.2020 г.</t>
  </si>
  <si>
    <t>не прим.</t>
  </si>
  <si>
    <t>ООО "СамРЭК-Эксплуатация"</t>
  </si>
  <si>
    <t>не прим</t>
  </si>
  <si>
    <t xml:space="preserve">Приказ ДЦТРО СО от 12 декабря 2019 г. N 617
</t>
  </si>
  <si>
    <t>не утв.</t>
  </si>
  <si>
    <t>-</t>
  </si>
  <si>
    <t>Информация о ценах на тепловую энергию (мощность) для потребителей ООО "СамРЭК-Эксплуатация", 
определенная с учетом пунктов 2.1.7-2.1.10. Соглашения об исполнении схемы теплоснабжения г.о. Самара от 30.09.2020 г.</t>
  </si>
  <si>
    <t xml:space="preserve">Предельный уровень цены на 2022 год, руб./Гкал </t>
  </si>
  <si>
    <t xml:space="preserve">Индикативный предельный уровень цены на 2022 год, руб./Гкал </t>
  </si>
  <si>
    <t>Приказ ДЦТР СО от 10.11.2021 № 286</t>
  </si>
  <si>
    <t>2022 г.</t>
  </si>
  <si>
    <t xml:space="preserve">Приказ ДЦТР СО от 10.11.2021 № 287 </t>
  </si>
  <si>
    <t>Доля, применяемая к индикативному предельному уровню цены на тепловую энергию (мощность) на 2 полугодие 2021 г. -1 полугодие 2022 г., %</t>
  </si>
  <si>
    <t>Доля, применяемая к индикативному предельному уровню цены на тепловую энергию (мощность) на 2 полугодие 2022 г. -1полугодие 2023 г., %</t>
  </si>
  <si>
    <t>с 01.01.2022 г. по 30.06.2022 г.</t>
  </si>
  <si>
    <t>с 01.07.2022 г. по 31.12.2022 г.</t>
  </si>
  <si>
    <t>с 01.07.2022 г. по 30.11.2022 г.</t>
  </si>
  <si>
    <t>с 01.12.2022 г. по 31.12.2022 г.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</si>
</sst>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000"/>
    <numFmt numFmtId="168" formatCode="#,##0.00000"/>
    <numFmt numFmtId="169" formatCode="0.0"/>
    <numFmt numFmtId="170" formatCode="0.000"/>
    <numFmt numFmtId="171" formatCode="#,##0.0"/>
    <numFmt numFmtId="172" formatCode="_-* #,##0.000\ _₽_-;\-* #,##0.000\ _₽_-;_-* &quot;-&quot;??\ _₽_-;_-@_-"/>
    <numFmt numFmtId="173" formatCode="_-* #,##0.0\ _₽_-;\-* #,##0.0\ _₽_-;_-* &quot;-&quot;??\ _₽_-;_-@_-"/>
    <numFmt numFmtId="174" formatCode="_-* #,##0\ _₽_-;\-* #,##0\ _₽_-;_-* &quot;-&quot;??\ _₽_-;_-@_-"/>
    <numFmt numFmtId="175" formatCode="_-* #,##0.000\ _₽_-;\-* #,##0.000\ _₽_-;_-* &quot;-&quot;???\ _₽_-;_-@_-"/>
    <numFmt numFmtId="176" formatCode="#,##0.00_ ;\-#,##0.00\ "/>
    <numFmt numFmtId="177" formatCode="_-* #,##0.0000\ _₽_-;\-* #,##0.0000\ _₽_-;_-* &quot;-&quot;???\ _₽_-;_-@_-"/>
    <numFmt numFmtId="178" formatCode="_-* #,##0.00000\ _₽_-;\-* #,##0.00000\ _₽_-;_-* &quot;-&quot;???\ _₽_-;_-@_-"/>
    <numFmt numFmtId="179" formatCode="_-* #,##0.000000\ _₽_-;\-* #,##0.000000\ _₽_-;_-* &quot;-&quot;???\ _₽_-;_-@_-"/>
    <numFmt numFmtId="180" formatCode="_-* #,##0.00\ _₽_-;\-* #,##0.00\ _₽_-;_-* &quot;-&quot;???\ _₽_-;_-@_-"/>
    <numFmt numFmtId="181" formatCode="#,##0.0_ ;\-#,##0.0\ "/>
    <numFmt numFmtId="182" formatCode="#,##0.000\ _₽;\-#,##0.000\ _₽"/>
    <numFmt numFmtId="183" formatCode="#,##0.000_ ;\-#,##0.000\ "/>
    <numFmt numFmtId="184" formatCode="_-* #,##0.0000\ _₽_-;\-* #,##0.0000\ _₽_-;_-* &quot;-&quot;??\ _₽_-;_-@_-"/>
    <numFmt numFmtId="185" formatCode="_-* #,##0.00000\ _₽_-;\-* #,##0.00000\ _₽_-;_-* &quot;-&quot;??\ _₽_-;_-@_-"/>
    <numFmt numFmtId="186" formatCode="_-* #,##0.0\ _₽_-;\-* #,##0.0\ _₽_-;_-* &quot;-&quot;???\ _₽_-;_-@_-"/>
    <numFmt numFmtId="187" formatCode="#,##0.0000_ ;\-#,##0.0000\ "/>
    <numFmt numFmtId="188" formatCode="_-* #,##0.0000\ _₽_-;\-* #,##0.0000\ _₽_-;_-* &quot;-&quot;????\ _₽_-;_-@_-"/>
    <numFmt numFmtId="189" formatCode="_-* #,##0.000\ _₽_-;\-* #,##0.000\ _₽_-;_-* &quot;-&quot;????\ _₽_-;_-@_-"/>
    <numFmt numFmtId="190" formatCode="0.00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_)"/>
    <numFmt numFmtId="197" formatCode="0.0_)"/>
    <numFmt numFmtId="198" formatCode="0.0%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ourier"/>
      <family val="1"/>
    </font>
    <font>
      <sz val="13"/>
      <color indexed="62"/>
      <name val="Arial"/>
      <family val="2"/>
    </font>
    <font>
      <sz val="14"/>
      <name val="Arial"/>
      <family val="2"/>
    </font>
    <font>
      <sz val="10"/>
      <name val="Franklin Gothic Book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62"/>
      <name val="Arial"/>
      <family val="2"/>
    </font>
    <font>
      <b/>
      <sz val="11"/>
      <color indexed="62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i/>
      <sz val="12"/>
      <color indexed="62"/>
      <name val="Arial"/>
      <family val="2"/>
    </font>
    <font>
      <sz val="12"/>
      <color indexed="10"/>
      <name val="Arial"/>
      <family val="2"/>
    </font>
    <font>
      <sz val="10"/>
      <color indexed="8"/>
      <name val="Franklin Gothic Book"/>
      <family val="2"/>
    </font>
    <font>
      <sz val="10"/>
      <color indexed="10"/>
      <name val="Franklin Gothic Book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b/>
      <sz val="16"/>
      <color rgb="FF203277"/>
      <name val="Arial"/>
      <family val="2"/>
    </font>
    <font>
      <b/>
      <sz val="11"/>
      <color rgb="FF203277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2"/>
      <color rgb="FF203277"/>
      <name val="Arial"/>
      <family val="2"/>
    </font>
    <font>
      <sz val="12"/>
      <color rgb="FF203277"/>
      <name val="Arial"/>
      <family val="2"/>
    </font>
    <font>
      <i/>
      <sz val="12"/>
      <color rgb="FF203277"/>
      <name val="Arial"/>
      <family val="2"/>
    </font>
    <font>
      <sz val="12"/>
      <color rgb="FFFF0000"/>
      <name val="Arial"/>
      <family val="2"/>
    </font>
    <font>
      <sz val="10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6" fillId="0" borderId="0">
      <alignment/>
      <protection/>
    </xf>
    <xf numFmtId="196" fontId="8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76" fillId="0" borderId="0" xfId="0" applyFont="1" applyAlignment="1">
      <alignment/>
    </xf>
    <xf numFmtId="0" fontId="76" fillId="0" borderId="0" xfId="0" applyFont="1" applyAlignment="1">
      <alignment horizontal="center" vertical="top" wrapText="1"/>
    </xf>
    <xf numFmtId="0" fontId="76" fillId="0" borderId="0" xfId="0" applyFont="1" applyAlignment="1">
      <alignment horizontal="centerContinuous" wrapText="1"/>
    </xf>
    <xf numFmtId="0" fontId="76" fillId="0" borderId="0" xfId="0" applyFont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4" fontId="76" fillId="0" borderId="0" xfId="0" applyNumberFormat="1" applyFont="1" applyAlignment="1">
      <alignment horizontal="center"/>
    </xf>
    <xf numFmtId="0" fontId="76" fillId="0" borderId="10" xfId="0" applyFont="1" applyBorder="1" applyAlignment="1">
      <alignment horizontal="centerContinuous" vertical="top" wrapText="1"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top" wrapText="1"/>
    </xf>
    <xf numFmtId="4" fontId="76" fillId="0" borderId="10" xfId="0" applyNumberFormat="1" applyFont="1" applyBorder="1" applyAlignment="1">
      <alignment horizontal="left" wrapText="1"/>
    </xf>
    <xf numFmtId="4" fontId="76" fillId="0" borderId="10" xfId="0" applyNumberFormat="1" applyFont="1" applyBorder="1" applyAlignment="1">
      <alignment horizontal="center"/>
    </xf>
    <xf numFmtId="0" fontId="77" fillId="31" borderId="10" xfId="0" applyFont="1" applyFill="1" applyBorder="1" applyAlignment="1">
      <alignment horizontal="centerContinuous" vertical="center"/>
    </xf>
    <xf numFmtId="0" fontId="76" fillId="31" borderId="10" xfId="0" applyFont="1" applyFill="1" applyBorder="1" applyAlignment="1">
      <alignment horizontal="centerContinuous" vertical="center" wrapText="1"/>
    </xf>
    <xf numFmtId="10" fontId="76" fillId="0" borderId="10" xfId="0" applyNumberFormat="1" applyFont="1" applyBorder="1" applyAlignment="1">
      <alignment horizontal="center"/>
    </xf>
    <xf numFmtId="0" fontId="78" fillId="0" borderId="0" xfId="0" applyFont="1" applyAlignment="1">
      <alignment horizontal="centerContinuous"/>
    </xf>
    <xf numFmtId="0" fontId="76" fillId="0" borderId="0" xfId="0" applyFont="1" applyAlignment="1">
      <alignment horizontal="centerContinuous"/>
    </xf>
    <xf numFmtId="0" fontId="76" fillId="0" borderId="10" xfId="0" applyFont="1" applyBorder="1" applyAlignment="1">
      <alignment horizontal="center" vertical="top" wrapText="1"/>
    </xf>
    <xf numFmtId="4" fontId="79" fillId="0" borderId="10" xfId="0" applyNumberFormat="1" applyFont="1" applyBorder="1" applyAlignment="1">
      <alignment horizontal="center"/>
    </xf>
    <xf numFmtId="4" fontId="79" fillId="0" borderId="10" xfId="0" applyNumberFormat="1" applyFont="1" applyBorder="1" applyAlignment="1">
      <alignment horizontal="center" vertical="center"/>
    </xf>
    <xf numFmtId="0" fontId="78" fillId="0" borderId="0" xfId="0" applyFont="1" applyAlignment="1">
      <alignment horizontal="centerContinuous" wrapText="1"/>
    </xf>
    <xf numFmtId="4" fontId="4" fillId="0" borderId="10" xfId="0" applyNumberFormat="1" applyFont="1" applyBorder="1" applyAlignment="1">
      <alignment horizontal="center" vertical="center"/>
    </xf>
    <xf numFmtId="0" fontId="76" fillId="33" borderId="10" xfId="0" applyFont="1" applyFill="1" applyBorder="1" applyAlignment="1">
      <alignment horizontal="centerContinuous" vertical="top" wrapText="1"/>
    </xf>
    <xf numFmtId="4" fontId="76" fillId="33" borderId="10" xfId="0" applyNumberFormat="1" applyFont="1" applyFill="1" applyBorder="1" applyAlignment="1">
      <alignment horizontal="left" wrapText="1"/>
    </xf>
    <xf numFmtId="10" fontId="76" fillId="33" borderId="10" xfId="0" applyNumberFormat="1" applyFont="1" applyFill="1" applyBorder="1" applyAlignment="1">
      <alignment horizontal="center"/>
    </xf>
    <xf numFmtId="4" fontId="79" fillId="33" borderId="10" xfId="0" applyNumberFormat="1" applyFont="1" applyFill="1" applyBorder="1" applyAlignment="1">
      <alignment horizontal="center"/>
    </xf>
    <xf numFmtId="4" fontId="76" fillId="33" borderId="10" xfId="0" applyNumberFormat="1" applyFont="1" applyFill="1" applyBorder="1" applyAlignment="1">
      <alignment horizontal="center"/>
    </xf>
    <xf numFmtId="4" fontId="76" fillId="34" borderId="10" xfId="0" applyNumberFormat="1" applyFont="1" applyFill="1" applyBorder="1" applyAlignment="1">
      <alignment horizontal="left" wrapText="1"/>
    </xf>
    <xf numFmtId="4" fontId="4" fillId="33" borderId="10" xfId="0" applyNumberFormat="1" applyFont="1" applyFill="1" applyBorder="1" applyAlignment="1">
      <alignment horizontal="center"/>
    </xf>
    <xf numFmtId="4" fontId="76" fillId="34" borderId="10" xfId="0" applyNumberFormat="1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76" fillId="34" borderId="0" xfId="0" applyFont="1" applyFill="1" applyAlignment="1">
      <alignment horizontal="centerContinuous" wrapText="1"/>
    </xf>
    <xf numFmtId="0" fontId="76" fillId="34" borderId="0" xfId="0" applyFont="1" applyFill="1" applyAlignment="1">
      <alignment horizontal="center" vertical="center" wrapText="1"/>
    </xf>
    <xf numFmtId="0" fontId="79" fillId="34" borderId="0" xfId="0" applyFont="1" applyFill="1" applyAlignment="1">
      <alignment horizontal="center" vertical="center" wrapText="1"/>
    </xf>
    <xf numFmtId="0" fontId="79" fillId="34" borderId="0" xfId="0" applyFont="1" applyFill="1" applyAlignment="1">
      <alignment horizontal="right" vertical="center"/>
    </xf>
    <xf numFmtId="0" fontId="79" fillId="0" borderId="10" xfId="0" applyFont="1" applyBorder="1" applyAlignment="1">
      <alignment horizontal="center" vertical="top" wrapText="1"/>
    </xf>
    <xf numFmtId="0" fontId="79" fillId="35" borderId="0" xfId="0" applyFont="1" applyFill="1" applyAlignment="1">
      <alignment horizontal="center" vertical="center" wrapText="1"/>
    </xf>
    <xf numFmtId="0" fontId="79" fillId="35" borderId="0" xfId="0" applyFont="1" applyFill="1" applyAlignment="1">
      <alignment horizontal="right" vertical="center"/>
    </xf>
    <xf numFmtId="4" fontId="79" fillId="0" borderId="10" xfId="0" applyNumberFormat="1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6" fillId="0" borderId="10" xfId="0" applyFont="1" applyBorder="1" applyAlignment="1">
      <alignment horizontal="centerContinuous" vertical="center"/>
    </xf>
    <xf numFmtId="0" fontId="77" fillId="31" borderId="10" xfId="0" applyFont="1" applyFill="1" applyBorder="1" applyAlignment="1">
      <alignment horizontal="centerContinuous" vertical="center" wrapText="1"/>
    </xf>
    <xf numFmtId="4" fontId="80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80" fillId="33" borderId="10" xfId="0" applyFont="1" applyFill="1" applyBorder="1" applyAlignment="1">
      <alignment horizontal="centerContinuous" vertical="top" wrapText="1"/>
    </xf>
    <xf numFmtId="0" fontId="76" fillId="0" borderId="11" xfId="0" applyFont="1" applyBorder="1" applyAlignment="1">
      <alignment/>
    </xf>
    <xf numFmtId="0" fontId="79" fillId="0" borderId="0" xfId="0" applyFont="1" applyAlignment="1">
      <alignment/>
    </xf>
    <xf numFmtId="4" fontId="76" fillId="31" borderId="10" xfId="0" applyNumberFormat="1" applyFont="1" applyFill="1" applyBorder="1" applyAlignment="1">
      <alignment horizontal="centerContinuous" vertical="center" wrapText="1"/>
    </xf>
    <xf numFmtId="4" fontId="76" fillId="0" borderId="10" xfId="0" applyNumberFormat="1" applyFont="1" applyBorder="1" applyAlignment="1">
      <alignment horizontal="right" wrapText="1"/>
    </xf>
    <xf numFmtId="4" fontId="76" fillId="33" borderId="0" xfId="0" applyNumberFormat="1" applyFont="1" applyFill="1" applyAlignment="1">
      <alignment/>
    </xf>
    <xf numFmtId="10" fontId="76" fillId="33" borderId="0" xfId="0" applyNumberFormat="1" applyFont="1" applyFill="1" applyAlignment="1">
      <alignment/>
    </xf>
    <xf numFmtId="4" fontId="79" fillId="33" borderId="0" xfId="0" applyNumberFormat="1" applyFont="1" applyFill="1" applyAlignment="1">
      <alignment horizontal="center"/>
    </xf>
    <xf numFmtId="0" fontId="81" fillId="36" borderId="0" xfId="53" applyFont="1" applyFill="1" applyBorder="1" applyAlignment="1">
      <alignment/>
      <protection/>
    </xf>
    <xf numFmtId="0" fontId="82" fillId="36" borderId="0" xfId="53" applyFont="1" applyFill="1" applyBorder="1" applyAlignment="1">
      <alignment/>
      <protection/>
    </xf>
    <xf numFmtId="0" fontId="7" fillId="0" borderId="0" xfId="53" applyFont="1" applyFill="1" applyBorder="1">
      <alignment/>
      <protection/>
    </xf>
    <xf numFmtId="0" fontId="83" fillId="36" borderId="12" xfId="53" applyFont="1" applyFill="1" applyBorder="1" applyAlignment="1">
      <alignment vertical="top"/>
      <protection/>
    </xf>
    <xf numFmtId="0" fontId="84" fillId="36" borderId="12" xfId="53" applyFont="1" applyFill="1" applyBorder="1" applyAlignment="1">
      <alignment vertical="top"/>
      <protection/>
    </xf>
    <xf numFmtId="0" fontId="84" fillId="36" borderId="0" xfId="53" applyFont="1" applyFill="1" applyBorder="1" applyAlignment="1">
      <alignment vertical="top"/>
      <protection/>
    </xf>
    <xf numFmtId="0" fontId="83" fillId="0" borderId="11" xfId="53" applyFont="1" applyFill="1" applyBorder="1" applyAlignment="1">
      <alignment vertical="top"/>
      <protection/>
    </xf>
    <xf numFmtId="0" fontId="84" fillId="0" borderId="11" xfId="53" applyFont="1" applyFill="1" applyBorder="1" applyAlignment="1">
      <alignment vertical="top"/>
      <protection/>
    </xf>
    <xf numFmtId="0" fontId="83" fillId="0" borderId="0" xfId="53" applyFont="1" applyFill="1" applyBorder="1" applyAlignment="1">
      <alignment vertical="top"/>
      <protection/>
    </xf>
    <xf numFmtId="0" fontId="84" fillId="0" borderId="0" xfId="53" applyFont="1" applyFill="1" applyBorder="1" applyAlignment="1">
      <alignment vertical="top"/>
      <protection/>
    </xf>
    <xf numFmtId="0" fontId="81" fillId="0" borderId="0" xfId="53" applyFont="1" applyBorder="1" applyAlignment="1">
      <alignment vertical="center"/>
      <protection/>
    </xf>
    <xf numFmtId="196" fontId="10" fillId="0" borderId="13" xfId="54" applyFont="1" applyFill="1" applyBorder="1" applyAlignment="1" applyProtection="1">
      <alignment horizontal="center" vertical="center" wrapText="1"/>
      <protection locked="0"/>
    </xf>
    <xf numFmtId="196" fontId="10" fillId="0" borderId="14" xfId="54" applyFont="1" applyFill="1" applyBorder="1" applyAlignment="1" applyProtection="1">
      <alignment horizontal="center" vertical="center" wrapText="1"/>
      <protection locked="0"/>
    </xf>
    <xf numFmtId="196" fontId="11" fillId="0" borderId="0" xfId="54" applyFont="1" applyBorder="1">
      <alignment/>
      <protection/>
    </xf>
    <xf numFmtId="196" fontId="11" fillId="0" borderId="0" xfId="54" applyFont="1">
      <alignment/>
      <protection/>
    </xf>
    <xf numFmtId="196" fontId="10" fillId="0" borderId="15" xfId="54" applyFont="1" applyFill="1" applyBorder="1" applyAlignment="1" applyProtection="1">
      <alignment horizontal="center" vertical="center" wrapText="1"/>
      <protection locked="0"/>
    </xf>
    <xf numFmtId="0" fontId="85" fillId="36" borderId="16" xfId="53" applyFont="1" applyFill="1" applyBorder="1" applyAlignment="1">
      <alignment horizontal="left" vertical="center" wrapText="1" indent="2"/>
      <protection/>
    </xf>
    <xf numFmtId="1" fontId="86" fillId="36" borderId="17" xfId="53" applyNumberFormat="1" applyFont="1" applyFill="1" applyBorder="1" applyAlignment="1">
      <alignment horizontal="center" vertical="center"/>
      <protection/>
    </xf>
    <xf numFmtId="1" fontId="86" fillId="36" borderId="18" xfId="53" applyNumberFormat="1" applyFont="1" applyFill="1" applyBorder="1" applyAlignment="1">
      <alignment horizontal="center" vertical="center"/>
      <protection/>
    </xf>
    <xf numFmtId="1" fontId="86" fillId="36" borderId="19" xfId="53" applyNumberFormat="1" applyFont="1" applyFill="1" applyBorder="1" applyAlignment="1">
      <alignment horizontal="center" vertical="center"/>
      <protection/>
    </xf>
    <xf numFmtId="196" fontId="11" fillId="37" borderId="0" xfId="54" applyFont="1" applyFill="1" applyBorder="1">
      <alignment/>
      <protection/>
    </xf>
    <xf numFmtId="196" fontId="9" fillId="0" borderId="20" xfId="54" applyFont="1" applyFill="1" applyBorder="1" applyAlignment="1">
      <alignment vertical="center"/>
      <protection/>
    </xf>
    <xf numFmtId="197" fontId="9" fillId="0" borderId="21" xfId="54" applyNumberFormat="1" applyFont="1" applyFill="1" applyBorder="1" applyAlignment="1">
      <alignment horizontal="center" vertical="center"/>
      <protection/>
    </xf>
    <xf numFmtId="197" fontId="9" fillId="0" borderId="0" xfId="54" applyNumberFormat="1" applyFont="1" applyFill="1" applyBorder="1" applyAlignment="1">
      <alignment horizontal="center" vertical="center"/>
      <protection/>
    </xf>
    <xf numFmtId="197" fontId="9" fillId="0" borderId="22" xfId="54" applyNumberFormat="1" applyFont="1" applyFill="1" applyBorder="1" applyAlignment="1">
      <alignment horizontal="center" vertical="center"/>
      <protection/>
    </xf>
    <xf numFmtId="196" fontId="11" fillId="0" borderId="0" xfId="54" applyFont="1" applyFill="1" applyBorder="1">
      <alignment/>
      <protection/>
    </xf>
    <xf numFmtId="0" fontId="85" fillId="36" borderId="23" xfId="53" applyFont="1" applyFill="1" applyBorder="1" applyAlignment="1">
      <alignment horizontal="left" vertical="center" wrapText="1" indent="2"/>
      <protection/>
    </xf>
    <xf numFmtId="1" fontId="86" fillId="36" borderId="24" xfId="53" applyNumberFormat="1" applyFont="1" applyFill="1" applyBorder="1" applyAlignment="1">
      <alignment horizontal="center" vertical="center"/>
      <protection/>
    </xf>
    <xf numFmtId="1" fontId="86" fillId="36" borderId="11" xfId="53" applyNumberFormat="1" applyFont="1" applyFill="1" applyBorder="1" applyAlignment="1">
      <alignment horizontal="center" vertical="center"/>
      <protection/>
    </xf>
    <xf numFmtId="1" fontId="86" fillId="36" borderId="25" xfId="53" applyNumberFormat="1" applyFont="1" applyFill="1" applyBorder="1" applyAlignment="1">
      <alignment horizontal="center" vertical="center"/>
      <protection/>
    </xf>
    <xf numFmtId="196" fontId="9" fillId="0" borderId="26" xfId="54" applyFont="1" applyFill="1" applyBorder="1" applyAlignment="1">
      <alignment vertical="center"/>
      <protection/>
    </xf>
    <xf numFmtId="197" fontId="9" fillId="0" borderId="27" xfId="54" applyNumberFormat="1" applyFont="1" applyFill="1" applyBorder="1" applyAlignment="1">
      <alignment horizontal="center" vertical="center"/>
      <protection/>
    </xf>
    <xf numFmtId="197" fontId="9" fillId="0" borderId="12" xfId="54" applyNumberFormat="1" applyFont="1" applyFill="1" applyBorder="1" applyAlignment="1">
      <alignment horizontal="center" vertical="center"/>
      <protection/>
    </xf>
    <xf numFmtId="197" fontId="9" fillId="0" borderId="28" xfId="54" applyNumberFormat="1" applyFont="1" applyFill="1" applyBorder="1" applyAlignment="1">
      <alignment horizontal="center" vertical="center"/>
      <protection/>
    </xf>
    <xf numFmtId="0" fontId="86" fillId="36" borderId="23" xfId="53" applyFont="1" applyFill="1" applyBorder="1" applyAlignment="1">
      <alignment horizontal="left" vertical="center" wrapText="1" indent="2"/>
      <protection/>
    </xf>
    <xf numFmtId="0" fontId="87" fillId="36" borderId="23" xfId="53" applyFont="1" applyFill="1" applyBorder="1" applyAlignment="1">
      <alignment horizontal="left" vertical="center" wrapText="1" indent="2"/>
      <protection/>
    </xf>
    <xf numFmtId="196" fontId="9" fillId="0" borderId="29" xfId="54" applyFont="1" applyFill="1" applyBorder="1" applyAlignment="1">
      <alignment vertical="center"/>
      <protection/>
    </xf>
    <xf numFmtId="197" fontId="9" fillId="0" borderId="30" xfId="54" applyNumberFormat="1" applyFont="1" applyFill="1" applyBorder="1" applyAlignment="1">
      <alignment horizontal="center" vertical="center"/>
      <protection/>
    </xf>
    <xf numFmtId="197" fontId="9" fillId="0" borderId="31" xfId="54" applyNumberFormat="1" applyFont="1" applyFill="1" applyBorder="1" applyAlignment="1">
      <alignment horizontal="center" vertical="center"/>
      <protection/>
    </xf>
    <xf numFmtId="197" fontId="9" fillId="0" borderId="32" xfId="54" applyNumberFormat="1" applyFont="1" applyFill="1" applyBorder="1" applyAlignment="1">
      <alignment horizontal="center" vertical="center"/>
      <protection/>
    </xf>
    <xf numFmtId="196" fontId="11" fillId="0" borderId="12" xfId="54" applyFont="1" applyFill="1" applyBorder="1">
      <alignment/>
      <protection/>
    </xf>
    <xf numFmtId="196" fontId="11" fillId="0" borderId="12" xfId="54" applyFont="1" applyBorder="1">
      <alignment/>
      <protection/>
    </xf>
    <xf numFmtId="196" fontId="11" fillId="0" borderId="0" xfId="54" applyFont="1" applyFill="1">
      <alignment/>
      <protection/>
    </xf>
    <xf numFmtId="196" fontId="11" fillId="38" borderId="0" xfId="54" applyFont="1" applyFill="1">
      <alignment/>
      <protection/>
    </xf>
    <xf numFmtId="0" fontId="76" fillId="39" borderId="0" xfId="0" applyFont="1" applyFill="1" applyAlignment="1">
      <alignment/>
    </xf>
    <xf numFmtId="0" fontId="62" fillId="0" borderId="0" xfId="42" applyAlignment="1" applyProtection="1">
      <alignment/>
      <protection/>
    </xf>
    <xf numFmtId="0" fontId="76" fillId="34" borderId="0" xfId="0" applyFont="1" applyFill="1" applyAlignment="1">
      <alignment/>
    </xf>
    <xf numFmtId="197" fontId="88" fillId="33" borderId="0" xfId="54" applyNumberFormat="1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/>
    </xf>
    <xf numFmtId="0" fontId="89" fillId="0" borderId="0" xfId="0" applyFont="1" applyAlignment="1">
      <alignment horizontal="center" vertical="center" wrapText="1"/>
    </xf>
    <xf numFmtId="0" fontId="89" fillId="34" borderId="0" xfId="0" applyFont="1" applyFill="1" applyAlignment="1">
      <alignment horizontal="center" vertical="center" wrapText="1"/>
    </xf>
    <xf numFmtId="0" fontId="90" fillId="34" borderId="0" xfId="0" applyFont="1" applyFill="1" applyAlignment="1">
      <alignment horizontal="center" vertical="center" wrapText="1"/>
    </xf>
    <xf numFmtId="0" fontId="90" fillId="34" borderId="0" xfId="0" applyFont="1" applyFill="1" applyAlignment="1">
      <alignment horizontal="right" vertical="center"/>
    </xf>
    <xf numFmtId="0" fontId="90" fillId="35" borderId="0" xfId="0" applyFont="1" applyFill="1" applyAlignment="1">
      <alignment horizontal="center" vertical="center" wrapText="1"/>
    </xf>
    <xf numFmtId="0" fontId="90" fillId="35" borderId="0" xfId="0" applyFont="1" applyFill="1" applyAlignment="1">
      <alignment horizontal="right" vertical="center"/>
    </xf>
    <xf numFmtId="0" fontId="89" fillId="33" borderId="10" xfId="0" applyFont="1" applyFill="1" applyBorder="1" applyAlignment="1">
      <alignment horizontal="centerContinuous" vertical="center" wrapText="1"/>
    </xf>
    <xf numFmtId="4" fontId="90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10" fontId="89" fillId="33" borderId="10" xfId="0" applyNumberFormat="1" applyFont="1" applyFill="1" applyBorder="1" applyAlignment="1">
      <alignment horizontal="center" vertical="center"/>
    </xf>
    <xf numFmtId="0" fontId="91" fillId="34" borderId="0" xfId="0" applyFont="1" applyFill="1" applyAlignment="1">
      <alignment/>
    </xf>
    <xf numFmtId="0" fontId="92" fillId="34" borderId="0" xfId="0" applyFont="1" applyFill="1" applyAlignment="1">
      <alignment horizontal="centerContinuous" wrapText="1"/>
    </xf>
    <xf numFmtId="0" fontId="91" fillId="34" borderId="0" xfId="0" applyFont="1" applyFill="1" applyAlignment="1">
      <alignment horizontal="centerContinuous" wrapText="1"/>
    </xf>
    <xf numFmtId="0" fontId="15" fillId="34" borderId="0" xfId="0" applyFont="1" applyFill="1" applyAlignment="1">
      <alignment horizontal="centerContinuous" wrapText="1"/>
    </xf>
    <xf numFmtId="0" fontId="93" fillId="34" borderId="0" xfId="0" applyFont="1" applyFill="1" applyAlignment="1">
      <alignment vertical="center"/>
    </xf>
    <xf numFmtId="0" fontId="93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17" fillId="34" borderId="10" xfId="0" applyFont="1" applyFill="1" applyBorder="1" applyAlignment="1">
      <alignment horizontal="centerContinuous" vertical="center" wrapText="1"/>
    </xf>
    <xf numFmtId="0" fontId="16" fillId="34" borderId="10" xfId="0" applyFont="1" applyFill="1" applyBorder="1" applyAlignment="1">
      <alignment horizontal="centerContinuous" vertical="center" wrapText="1"/>
    </xf>
    <xf numFmtId="0" fontId="94" fillId="34" borderId="10" xfId="0" applyFont="1" applyFill="1" applyBorder="1" applyAlignment="1">
      <alignment horizontal="centerContinuous" vertical="center"/>
    </xf>
    <xf numFmtId="0" fontId="93" fillId="34" borderId="0" xfId="0" applyFont="1" applyFill="1" applyAlignment="1">
      <alignment horizontal="centerContinuous" vertical="center"/>
    </xf>
    <xf numFmtId="0" fontId="93" fillId="34" borderId="33" xfId="0" applyFont="1" applyFill="1" applyBorder="1" applyAlignment="1">
      <alignment horizontal="centerContinuous" vertical="center" wrapText="1"/>
    </xf>
    <xf numFmtId="0" fontId="16" fillId="34" borderId="33" xfId="0" applyFont="1" applyFill="1" applyBorder="1" applyAlignment="1">
      <alignment horizontal="centerContinuous" vertical="center" wrapText="1"/>
    </xf>
    <xf numFmtId="4" fontId="93" fillId="34" borderId="10" xfId="0" applyNumberFormat="1" applyFont="1" applyFill="1" applyBorder="1" applyAlignment="1">
      <alignment horizontal="left" vertical="center" wrapText="1"/>
    </xf>
    <xf numFmtId="4" fontId="95" fillId="34" borderId="10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 wrapText="1"/>
    </xf>
    <xf numFmtId="0" fontId="89" fillId="33" borderId="0" xfId="0" applyFont="1" applyFill="1" applyAlignment="1">
      <alignment horizontal="center" vertical="center" wrapText="1"/>
    </xf>
    <xf numFmtId="0" fontId="76" fillId="33" borderId="0" xfId="0" applyFont="1" applyFill="1" applyAlignment="1">
      <alignment horizontal="center" vertical="top" wrapText="1"/>
    </xf>
    <xf numFmtId="0" fontId="89" fillId="33" borderId="1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/>
    </xf>
    <xf numFmtId="4" fontId="89" fillId="33" borderId="10" xfId="0" applyNumberFormat="1" applyFont="1" applyFill="1" applyBorder="1" applyAlignment="1">
      <alignment horizontal="center" vertical="center"/>
    </xf>
    <xf numFmtId="4" fontId="89" fillId="33" borderId="0" xfId="0" applyNumberFormat="1" applyFont="1" applyFill="1" applyAlignment="1">
      <alignment horizontal="center" vertical="center"/>
    </xf>
    <xf numFmtId="4" fontId="76" fillId="33" borderId="0" xfId="0" applyNumberFormat="1" applyFont="1" applyFill="1" applyAlignment="1">
      <alignment horizontal="center"/>
    </xf>
    <xf numFmtId="4" fontId="79" fillId="33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89" fillId="33" borderId="0" xfId="0" applyFont="1" applyFill="1" applyAlignment="1">
      <alignment vertical="center"/>
    </xf>
    <xf numFmtId="2" fontId="76" fillId="33" borderId="0" xfId="0" applyNumberFormat="1" applyFont="1" applyFill="1" applyAlignment="1">
      <alignment/>
    </xf>
    <xf numFmtId="0" fontId="89" fillId="34" borderId="10" xfId="0" applyFont="1" applyFill="1" applyBorder="1" applyAlignment="1">
      <alignment horizontal="centerContinuous" vertical="center" wrapText="1"/>
    </xf>
    <xf numFmtId="0" fontId="76" fillId="34" borderId="0" xfId="0" applyFont="1" applyFill="1" applyAlignment="1">
      <alignment horizontal="center" vertical="center"/>
    </xf>
    <xf numFmtId="0" fontId="89" fillId="34" borderId="0" xfId="0" applyFont="1" applyFill="1" applyAlignment="1">
      <alignment vertical="center"/>
    </xf>
    <xf numFmtId="10" fontId="76" fillId="34" borderId="0" xfId="0" applyNumberFormat="1" applyFont="1" applyFill="1" applyAlignment="1">
      <alignment/>
    </xf>
    <xf numFmtId="197" fontId="9" fillId="33" borderId="34" xfId="54" applyNumberFormat="1" applyFont="1" applyFill="1" applyBorder="1" applyAlignment="1">
      <alignment horizontal="center" vertical="center"/>
      <protection/>
    </xf>
    <xf numFmtId="197" fontId="9" fillId="33" borderId="0" xfId="54" applyNumberFormat="1" applyFont="1" applyFill="1" applyBorder="1" applyAlignment="1">
      <alignment horizontal="center" vertical="center"/>
      <protection/>
    </xf>
    <xf numFmtId="2" fontId="76" fillId="0" borderId="0" xfId="0" applyNumberFormat="1" applyFont="1" applyAlignment="1">
      <alignment/>
    </xf>
    <xf numFmtId="0" fontId="16" fillId="34" borderId="10" xfId="0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center" vertical="center" wrapText="1"/>
    </xf>
    <xf numFmtId="10" fontId="93" fillId="34" borderId="10" xfId="0" applyNumberFormat="1" applyFont="1" applyFill="1" applyBorder="1" applyAlignment="1">
      <alignment horizontal="center" vertical="center"/>
    </xf>
    <xf numFmtId="10" fontId="16" fillId="34" borderId="10" xfId="0" applyNumberFormat="1" applyFont="1" applyFill="1" applyBorder="1" applyAlignment="1">
      <alignment horizontal="center" vertical="center"/>
    </xf>
    <xf numFmtId="4" fontId="96" fillId="34" borderId="10" xfId="0" applyNumberFormat="1" applyFont="1" applyFill="1" applyBorder="1" applyAlignment="1">
      <alignment horizontal="center" vertical="center"/>
    </xf>
    <xf numFmtId="0" fontId="93" fillId="34" borderId="10" xfId="0" applyFont="1" applyFill="1" applyBorder="1" applyAlignment="1">
      <alignment horizontal="center" vertical="center"/>
    </xf>
    <xf numFmtId="0" fontId="97" fillId="34" borderId="0" xfId="0" applyFont="1" applyFill="1" applyAlignment="1">
      <alignment horizont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94" fillId="34" borderId="35" xfId="0" applyFont="1" applyFill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4" fontId="79" fillId="0" borderId="24" xfId="0" applyNumberFormat="1" applyFont="1" applyBorder="1" applyAlignment="1">
      <alignment horizontal="center" vertical="center"/>
    </xf>
    <xf numFmtId="4" fontId="79" fillId="0" borderId="33" xfId="0" applyNumberFormat="1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4" fillId="0" borderId="33" xfId="0" applyFont="1" applyBorder="1" applyAlignment="1">
      <alignment vertical="center"/>
    </xf>
    <xf numFmtId="0" fontId="76" fillId="0" borderId="37" xfId="0" applyFont="1" applyBorder="1" applyAlignment="1">
      <alignment horizontal="center" vertical="top" wrapText="1"/>
    </xf>
    <xf numFmtId="10" fontId="76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6" fillId="0" borderId="24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79" fillId="33" borderId="24" xfId="0" applyFont="1" applyFill="1" applyBorder="1" applyAlignment="1">
      <alignment horizontal="center" vertical="center"/>
    </xf>
    <xf numFmtId="0" fontId="79" fillId="33" borderId="39" xfId="0" applyFont="1" applyFill="1" applyBorder="1" applyAlignment="1">
      <alignment horizontal="center" vertical="center"/>
    </xf>
    <xf numFmtId="0" fontId="74" fillId="33" borderId="33" xfId="0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0" fontId="57" fillId="0" borderId="33" xfId="0" applyFont="1" applyBorder="1" applyAlignment="1">
      <alignment vertical="center"/>
    </xf>
    <xf numFmtId="0" fontId="76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9" fillId="33" borderId="10" xfId="0" applyFont="1" applyFill="1" applyBorder="1" applyAlignment="1">
      <alignment horizontal="center" vertical="top" wrapText="1"/>
    </xf>
    <xf numFmtId="0" fontId="74" fillId="33" borderId="10" xfId="0" applyFont="1" applyFill="1" applyBorder="1" applyAlignment="1">
      <alignment horizontal="center" vertical="top" wrapText="1"/>
    </xf>
    <xf numFmtId="0" fontId="7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" fontId="79" fillId="0" borderId="39" xfId="0" applyNumberFormat="1" applyFont="1" applyBorder="1" applyAlignment="1">
      <alignment horizontal="center" vertical="center"/>
    </xf>
    <xf numFmtId="0" fontId="74" fillId="0" borderId="39" xfId="0" applyFont="1" applyBorder="1" applyAlignment="1">
      <alignment vertical="center"/>
    </xf>
    <xf numFmtId="4" fontId="76" fillId="0" borderId="24" xfId="0" applyNumberFormat="1" applyFont="1" applyBorder="1" applyAlignment="1">
      <alignment horizontal="center" vertical="center"/>
    </xf>
    <xf numFmtId="4" fontId="76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4" fontId="4" fillId="34" borderId="24" xfId="0" applyNumberFormat="1" applyFont="1" applyFill="1" applyBorder="1" applyAlignment="1">
      <alignment horizontal="center" vertical="center"/>
    </xf>
    <xf numFmtId="4" fontId="4" fillId="34" borderId="39" xfId="0" applyNumberFormat="1" applyFont="1" applyFill="1" applyBorder="1" applyAlignment="1">
      <alignment horizontal="center" vertical="center"/>
    </xf>
    <xf numFmtId="0" fontId="57" fillId="34" borderId="39" xfId="0" applyFont="1" applyFill="1" applyBorder="1" applyAlignment="1">
      <alignment vertical="center"/>
    </xf>
    <xf numFmtId="0" fontId="57" fillId="34" borderId="33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76" fillId="0" borderId="24" xfId="0" applyFont="1" applyBorder="1" applyAlignment="1">
      <alignment horizontal="center" vertical="center"/>
    </xf>
    <xf numFmtId="0" fontId="76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/>
    </xf>
    <xf numFmtId="0" fontId="57" fillId="34" borderId="33" xfId="0" applyFont="1" applyFill="1" applyBorder="1" applyAlignment="1">
      <alignment/>
    </xf>
    <xf numFmtId="0" fontId="92" fillId="34" borderId="0" xfId="0" applyFont="1" applyFill="1" applyAlignment="1">
      <alignment horizontal="center" vertical="center" wrapText="1"/>
    </xf>
    <xf numFmtId="0" fontId="93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4" fontId="16" fillId="34" borderId="10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93" fillId="34" borderId="10" xfId="0" applyFont="1" applyFill="1" applyBorder="1" applyAlignment="1">
      <alignment horizontal="center" vertical="center"/>
    </xf>
    <xf numFmtId="4" fontId="96" fillId="34" borderId="10" xfId="0" applyNumberFormat="1" applyFont="1" applyFill="1" applyBorder="1" applyAlignment="1">
      <alignment horizontal="center" vertical="center"/>
    </xf>
    <xf numFmtId="0" fontId="96" fillId="34" borderId="10" xfId="0" applyFont="1" applyFill="1" applyBorder="1" applyAlignment="1">
      <alignment vertical="center"/>
    </xf>
    <xf numFmtId="10" fontId="16" fillId="34" borderId="24" xfId="0" applyNumberFormat="1" applyFont="1" applyFill="1" applyBorder="1" applyAlignment="1">
      <alignment horizontal="center" vertical="center"/>
    </xf>
    <xf numFmtId="0" fontId="16" fillId="34" borderId="39" xfId="0" applyFont="1" applyFill="1" applyBorder="1" applyAlignment="1">
      <alignment vertical="center"/>
    </xf>
    <xf numFmtId="0" fontId="16" fillId="34" borderId="33" xfId="0" applyFont="1" applyFill="1" applyBorder="1" applyAlignment="1">
      <alignment vertical="center"/>
    </xf>
    <xf numFmtId="0" fontId="18" fillId="34" borderId="40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10" fontId="16" fillId="34" borderId="39" xfId="0" applyNumberFormat="1" applyFont="1" applyFill="1" applyBorder="1" applyAlignment="1">
      <alignment horizontal="center" vertical="center"/>
    </xf>
    <xf numFmtId="10" fontId="16" fillId="34" borderId="33" xfId="0" applyNumberFormat="1" applyFont="1" applyFill="1" applyBorder="1" applyAlignment="1">
      <alignment horizontal="center" vertical="center"/>
    </xf>
    <xf numFmtId="0" fontId="76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94" fillId="34" borderId="40" xfId="0" applyFont="1" applyFill="1" applyBorder="1" applyAlignment="1">
      <alignment horizontal="center" vertical="center" wrapText="1"/>
    </xf>
    <xf numFmtId="0" fontId="94" fillId="34" borderId="41" xfId="0" applyFont="1" applyFill="1" applyBorder="1" applyAlignment="1">
      <alignment horizontal="center" vertical="center" wrapText="1"/>
    </xf>
    <xf numFmtId="0" fontId="94" fillId="34" borderId="35" xfId="0" applyFont="1" applyFill="1" applyBorder="1" applyAlignment="1">
      <alignment horizontal="center" vertical="center" wrapText="1"/>
    </xf>
    <xf numFmtId="0" fontId="16" fillId="34" borderId="24" xfId="0" applyFont="1" applyFill="1" applyBorder="1" applyAlignment="1">
      <alignment horizontal="center" vertical="center" wrapText="1"/>
    </xf>
    <xf numFmtId="0" fontId="16" fillId="34" borderId="33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4" borderId="40" xfId="0" applyFont="1" applyFill="1" applyBorder="1" applyAlignment="1">
      <alignment horizontal="center" vertical="center" wrapText="1"/>
    </xf>
    <xf numFmtId="0" fontId="16" fillId="34" borderId="35" xfId="0" applyFont="1" applyFill="1" applyBorder="1" applyAlignment="1">
      <alignment horizontal="center" vertical="center" wrapText="1"/>
    </xf>
    <xf numFmtId="0" fontId="16" fillId="34" borderId="39" xfId="0" applyFont="1" applyFill="1" applyBorder="1" applyAlignment="1">
      <alignment horizontal="center" vertical="center" wrapText="1"/>
    </xf>
    <xf numFmtId="0" fontId="81" fillId="0" borderId="31" xfId="53" applyFont="1" applyBorder="1" applyAlignment="1">
      <alignment horizontal="left" vertical="center"/>
      <protection/>
    </xf>
    <xf numFmtId="196" fontId="9" fillId="0" borderId="42" xfId="54" applyFont="1" applyBorder="1" applyAlignment="1">
      <alignment horizontal="left" vertical="center"/>
      <protection/>
    </xf>
    <xf numFmtId="196" fontId="9" fillId="0" borderId="29" xfId="54" applyFont="1" applyBorder="1" applyAlignment="1">
      <alignment horizontal="left" vertical="center"/>
      <protection/>
    </xf>
    <xf numFmtId="196" fontId="10" fillId="0" borderId="43" xfId="54" applyFont="1" applyFill="1" applyBorder="1" applyAlignment="1" applyProtection="1">
      <alignment horizontal="center" vertical="center" wrapText="1"/>
      <protection locked="0"/>
    </xf>
    <xf numFmtId="196" fontId="10" fillId="0" borderId="44" xfId="54" applyFont="1" applyFill="1" applyBorder="1" applyAlignment="1" applyProtection="1">
      <alignment horizontal="center" vertical="center" wrapText="1"/>
      <protection locked="0"/>
    </xf>
    <xf numFmtId="196" fontId="10" fillId="0" borderId="45" xfId="54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0" xfId="53"/>
    <cellStyle name="Обычный 4" xfId="54"/>
    <cellStyle name="Обычный 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pso.smr\koshelevinc\Users\user\Desktop\&#1040;&#1057;&#1052;%20&#1089;&#1072;&#1081;&#1090;\+&#1040;&#1085;&#1072;&#1083;&#1080;&#1079;%20&#1088;&#1077;&#1075;&#1091;&#1083;&#1080;&#1088;&#1086;&#1074;&#1072;&#1085;&#1080;&#1077;%202020&#1075;\+&#1082;&#1086;&#1090;.1_&#1069;&#1053;&#1045;&#1056;&#1043;&#1054;%20&#1075;.&#1086;.&#1057;&#1072;&#1084;&#1072;&#1088;&#1072;%202020\+&#1082;&#1086;&#1090;.1_%20&#1069;&#1053;&#1045;&#1056;&#1043;&#1054;%20&#1075;.&#1086;.%20&#1057;&#1072;&#1084;&#1072;&#1088;&#1072;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к ар.пл."/>
      <sheetName val="ЗАПОЛНЕНИЕ"/>
      <sheetName val="ПОЛ_отпуск2020"/>
      <sheetName val="ПОЯСНИТЕЛЬНАЯ"/>
      <sheetName val="ТОПЛИВО"/>
      <sheetName val="Электроэнергия"/>
      <sheetName val="ВОДА"/>
      <sheetName val="СОЛЬ"/>
      <sheetName val="ФОТ (2)"/>
      <sheetName val="ФОТ"/>
      <sheetName val="ОХР"/>
      <sheetName val="Ремонты и ТО"/>
      <sheetName val="ПРОЧИЕ РСЭО"/>
      <sheetName val="Ремонт"/>
      <sheetName val="ДРУГИЕ"/>
      <sheetName val="Амортизация"/>
      <sheetName val="ПРИБЫЛЬ"/>
      <sheetName val="У.Е."/>
      <sheetName val="3.1"/>
      <sheetName val="4.1"/>
      <sheetName val="4.2"/>
      <sheetName val="4.3"/>
      <sheetName val="4.4"/>
      <sheetName val="4.5"/>
      <sheetName val="4.6"/>
      <sheetName val="5.1"/>
      <sheetName val="5.2"/>
      <sheetName val="5.3"/>
      <sheetName val="5.4"/>
      <sheetName val="5.5"/>
      <sheetName val="5.6"/>
      <sheetName val="5.7"/>
      <sheetName val="5.9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6.2"/>
      <sheetName val="6.3"/>
      <sheetName val="6.4"/>
      <sheetName val="6.1"/>
      <sheetName val="2"/>
    </sheetNames>
    <sheetDataSet>
      <sheetData sheetId="1">
        <row r="3">
          <cell r="C3" t="str">
            <v>Директор</v>
          </cell>
        </row>
        <row r="4">
          <cell r="C4" t="str">
            <v>М.А.Солынин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3"/>
  <sheetViews>
    <sheetView zoomScalePageLayoutView="0" workbookViewId="0" topLeftCell="B7">
      <selection activeCell="G20" sqref="G20"/>
    </sheetView>
  </sheetViews>
  <sheetFormatPr defaultColWidth="9.140625" defaultRowHeight="15"/>
  <cols>
    <col min="1" max="1" width="8.421875" style="1" hidden="1" customWidth="1"/>
    <col min="2" max="2" width="18.8515625" style="1" customWidth="1"/>
    <col min="3" max="3" width="11.421875" style="1" customWidth="1"/>
    <col min="4" max="4" width="7.00390625" style="1" customWidth="1"/>
    <col min="5" max="5" width="10.140625" style="1" customWidth="1"/>
    <col min="6" max="6" width="6.28125" style="1" customWidth="1"/>
    <col min="7" max="8" width="11.140625" style="1" customWidth="1"/>
    <col min="9" max="9" width="10.140625" style="1" customWidth="1"/>
    <col min="10" max="10" width="6.28125" style="1" customWidth="1"/>
    <col min="11" max="11" width="16.140625" style="1" customWidth="1"/>
    <col min="12" max="12" width="11.8515625" style="1" customWidth="1"/>
    <col min="13" max="24" width="11.8515625" style="1" hidden="1" customWidth="1"/>
    <col min="25" max="16384" width="9.140625" style="1" customWidth="1"/>
  </cols>
  <sheetData>
    <row r="1" spans="2:24" ht="60.75">
      <c r="B1" s="20" t="s">
        <v>53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ht="20.25">
      <c r="B2" s="20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39" ht="16.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2"/>
      <c r="P3" s="33"/>
      <c r="Q3" s="33"/>
      <c r="R3" s="33"/>
      <c r="S3" s="33"/>
      <c r="T3" s="34"/>
      <c r="U3" s="36" t="s">
        <v>41</v>
      </c>
      <c r="V3" s="37"/>
      <c r="W3" s="36"/>
      <c r="X3" s="37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 spans="1:39" s="5" customFormat="1" ht="49.5">
      <c r="A4" s="183" t="s">
        <v>1</v>
      </c>
      <c r="B4" s="185" t="s">
        <v>2</v>
      </c>
      <c r="C4" s="159" t="s">
        <v>21</v>
      </c>
      <c r="D4" s="160"/>
      <c r="E4" s="159" t="s">
        <v>20</v>
      </c>
      <c r="F4" s="160"/>
      <c r="G4" s="159" t="s">
        <v>49</v>
      </c>
      <c r="H4" s="168"/>
      <c r="I4" s="159" t="s">
        <v>48</v>
      </c>
      <c r="J4" s="160"/>
      <c r="K4" s="46" t="s">
        <v>22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"/>
    </row>
    <row r="5" spans="1:39" s="5" customFormat="1" ht="69" customHeight="1">
      <c r="A5" s="184"/>
      <c r="B5" s="186"/>
      <c r="C5" s="161"/>
      <c r="D5" s="162"/>
      <c r="E5" s="161"/>
      <c r="F5" s="162"/>
      <c r="G5" s="161"/>
      <c r="H5" s="162"/>
      <c r="I5" s="161"/>
      <c r="J5" s="162"/>
      <c r="K5" s="39" t="s">
        <v>32</v>
      </c>
      <c r="L5" s="39" t="s">
        <v>46</v>
      </c>
      <c r="M5" s="39" t="s">
        <v>24</v>
      </c>
      <c r="N5" s="39" t="s">
        <v>25</v>
      </c>
      <c r="O5" s="39" t="s">
        <v>26</v>
      </c>
      <c r="P5" s="39" t="s">
        <v>27</v>
      </c>
      <c r="Q5" s="39" t="s">
        <v>28</v>
      </c>
      <c r="R5" s="39" t="s">
        <v>29</v>
      </c>
      <c r="S5" s="39" t="s">
        <v>30</v>
      </c>
      <c r="T5" s="39" t="s">
        <v>31</v>
      </c>
      <c r="U5" s="35" t="s">
        <v>37</v>
      </c>
      <c r="V5" s="35" t="s">
        <v>38</v>
      </c>
      <c r="W5" s="35" t="s">
        <v>39</v>
      </c>
      <c r="X5" s="35" t="s">
        <v>40</v>
      </c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4"/>
    </row>
    <row r="6" spans="2:39" s="5" customFormat="1" ht="15" customHeight="1"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27" ht="33">
      <c r="A7" s="187" t="s">
        <v>3</v>
      </c>
      <c r="B7" s="178" t="s">
        <v>16</v>
      </c>
      <c r="C7" s="21">
        <v>1435</v>
      </c>
      <c r="D7" s="8" t="s">
        <v>19</v>
      </c>
      <c r="E7" s="38">
        <v>1745.82</v>
      </c>
      <c r="F7" s="8" t="s">
        <v>19</v>
      </c>
      <c r="G7" s="169">
        <f>'Пред.цена (ДЦТР) 2020-2024'!I6</f>
        <v>0.8635</v>
      </c>
      <c r="H7" s="170"/>
      <c r="I7" s="38">
        <f>E7*$G$7</f>
        <v>1507.51557</v>
      </c>
      <c r="J7" s="8" t="s">
        <v>19</v>
      </c>
      <c r="K7" s="27" t="s">
        <v>33</v>
      </c>
      <c r="L7" s="44">
        <f>C7</f>
        <v>1435</v>
      </c>
      <c r="M7" s="29">
        <f>L7</f>
        <v>1435</v>
      </c>
      <c r="N7" s="25">
        <f>M7*1.04</f>
        <v>1492.4</v>
      </c>
      <c r="O7" s="29">
        <f>N7</f>
        <v>1492.4</v>
      </c>
      <c r="P7" s="25">
        <f>O7*1.04</f>
        <v>1552.0960000000002</v>
      </c>
      <c r="Q7" s="29">
        <f>P7</f>
        <v>1552.0960000000002</v>
      </c>
      <c r="R7" s="25">
        <f>Q7*1.04</f>
        <v>1614.1798400000002</v>
      </c>
      <c r="S7" s="29">
        <f>R7</f>
        <v>1614.1798400000002</v>
      </c>
      <c r="T7" s="25">
        <f>S7*1.04</f>
        <v>1678.7470336000003</v>
      </c>
      <c r="U7" s="29">
        <f>T7</f>
        <v>1678.7470336000003</v>
      </c>
      <c r="V7" s="25">
        <f>E7</f>
        <v>1745.82</v>
      </c>
      <c r="W7" s="29">
        <f>V7</f>
        <v>1745.82</v>
      </c>
      <c r="X7" s="25">
        <f>W7</f>
        <v>1745.82</v>
      </c>
      <c r="Y7" s="6"/>
      <c r="Z7" s="6"/>
      <c r="AA7" s="6"/>
    </row>
    <row r="8" spans="1:24" ht="33">
      <c r="A8" s="187"/>
      <c r="B8" s="179"/>
      <c r="C8" s="181">
        <f>ROUND((C7*1.2),0)</f>
        <v>1722</v>
      </c>
      <c r="D8" s="165" t="s">
        <v>18</v>
      </c>
      <c r="E8" s="163">
        <f>ROUND((E7*1.2),20)</f>
        <v>2094.984</v>
      </c>
      <c r="F8" s="165" t="s">
        <v>18</v>
      </c>
      <c r="G8" s="171"/>
      <c r="H8" s="172"/>
      <c r="I8" s="163">
        <f>E8*G7</f>
        <v>1809.0186840000001</v>
      </c>
      <c r="J8" s="165" t="s">
        <v>18</v>
      </c>
      <c r="K8" s="27" t="s">
        <v>34</v>
      </c>
      <c r="L8" s="45">
        <f>ROUND((L7*1.2),2)</f>
        <v>1722</v>
      </c>
      <c r="M8" s="30">
        <f aca="true" t="shared" si="0" ref="M8:T8">ROUND((M7*1.2),2)</f>
        <v>1722</v>
      </c>
      <c r="N8" s="28">
        <f t="shared" si="0"/>
        <v>1790.88</v>
      </c>
      <c r="O8" s="30">
        <f t="shared" si="0"/>
        <v>1790.88</v>
      </c>
      <c r="P8" s="28">
        <f t="shared" si="0"/>
        <v>1862.52</v>
      </c>
      <c r="Q8" s="30">
        <f t="shared" si="0"/>
        <v>1862.52</v>
      </c>
      <c r="R8" s="28">
        <f t="shared" si="0"/>
        <v>1937.02</v>
      </c>
      <c r="S8" s="30">
        <f t="shared" si="0"/>
        <v>1937.02</v>
      </c>
      <c r="T8" s="28">
        <f t="shared" si="0"/>
        <v>2014.5</v>
      </c>
      <c r="U8" s="30">
        <f>ROUND((U7*1.2),2)</f>
        <v>2014.5</v>
      </c>
      <c r="V8" s="28">
        <f>ROUND((V7*1.2),2)</f>
        <v>2094.98</v>
      </c>
      <c r="W8" s="30">
        <f>ROUND((W7*1.2),2)</f>
        <v>2094.98</v>
      </c>
      <c r="X8" s="28">
        <f>ROUND((X7*1.2),2)</f>
        <v>2094.98</v>
      </c>
    </row>
    <row r="9" spans="1:24" ht="33">
      <c r="A9" s="188"/>
      <c r="B9" s="180"/>
      <c r="C9" s="182"/>
      <c r="D9" s="166"/>
      <c r="E9" s="167"/>
      <c r="F9" s="166"/>
      <c r="G9" s="173"/>
      <c r="H9" s="174"/>
      <c r="I9" s="164"/>
      <c r="J9" s="166"/>
      <c r="K9" s="23" t="s">
        <v>35</v>
      </c>
      <c r="L9" s="24">
        <v>0</v>
      </c>
      <c r="M9" s="24">
        <f>(M8-L8)/L8</f>
        <v>0</v>
      </c>
      <c r="N9" s="24">
        <f aca="true" t="shared" si="1" ref="N9:T9">(N8-M8)/M8</f>
        <v>0.04000000000000006</v>
      </c>
      <c r="O9" s="24">
        <f t="shared" si="1"/>
        <v>0</v>
      </c>
      <c r="P9" s="24">
        <f t="shared" si="1"/>
        <v>0.040002680246582614</v>
      </c>
      <c r="Q9" s="24">
        <f t="shared" si="1"/>
        <v>0</v>
      </c>
      <c r="R9" s="24">
        <f t="shared" si="1"/>
        <v>0.039999570474411016</v>
      </c>
      <c r="S9" s="24">
        <f t="shared" si="1"/>
        <v>0</v>
      </c>
      <c r="T9" s="24">
        <f t="shared" si="1"/>
        <v>0.03999958699445541</v>
      </c>
      <c r="U9" s="24">
        <f>(U8-T8)/T8</f>
        <v>0</v>
      </c>
      <c r="V9" s="24">
        <f>(V8-U8)/U8</f>
        <v>0.03995035989079177</v>
      </c>
      <c r="W9" s="24">
        <f>(W8-V8)/V8</f>
        <v>0</v>
      </c>
      <c r="X9" s="24">
        <f>(X8-W8)/W8</f>
        <v>0</v>
      </c>
    </row>
    <row r="10" spans="2:25" ht="16.5">
      <c r="B10" s="43" t="s">
        <v>36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" t="s">
        <v>47</v>
      </c>
    </row>
    <row r="11" spans="1:24" ht="33">
      <c r="A11" s="175" t="s">
        <v>3</v>
      </c>
      <c r="B11" s="178" t="s">
        <v>16</v>
      </c>
      <c r="C11" s="21">
        <v>1460</v>
      </c>
      <c r="D11" s="8" t="s">
        <v>19</v>
      </c>
      <c r="E11" s="38">
        <v>1745.82</v>
      </c>
      <c r="F11" s="8" t="s">
        <v>19</v>
      </c>
      <c r="G11" s="169">
        <f>'Пред.цена (ДЦТР) 2020-2024'!I12</f>
        <v>0.8756</v>
      </c>
      <c r="H11" s="170"/>
      <c r="I11" s="38">
        <f>E11*G11</f>
        <v>1528.6399920000001</v>
      </c>
      <c r="J11" s="8" t="s">
        <v>19</v>
      </c>
      <c r="K11" s="27" t="s">
        <v>33</v>
      </c>
      <c r="L11" s="44">
        <f>C11</f>
        <v>1460</v>
      </c>
      <c r="M11" s="29">
        <f>L11</f>
        <v>1460</v>
      </c>
      <c r="N11" s="25">
        <f>M11*1.04</f>
        <v>1518.4</v>
      </c>
      <c r="O11" s="29">
        <f>N11</f>
        <v>1518.4</v>
      </c>
      <c r="P11" s="25">
        <f>O11*1.04</f>
        <v>1579.1360000000002</v>
      </c>
      <c r="Q11" s="29">
        <f>P11</f>
        <v>1579.1360000000002</v>
      </c>
      <c r="R11" s="25">
        <f>Q11*1.04</f>
        <v>1642.3014400000002</v>
      </c>
      <c r="S11" s="29">
        <f>R11</f>
        <v>1642.3014400000002</v>
      </c>
      <c r="T11" s="25">
        <f>S11*1.04</f>
        <v>1707.9934976000002</v>
      </c>
      <c r="U11" s="29">
        <f>T11</f>
        <v>1707.9934976000002</v>
      </c>
      <c r="V11" s="25">
        <f>E11</f>
        <v>1745.82</v>
      </c>
      <c r="W11" s="29">
        <f>V11</f>
        <v>1745.82</v>
      </c>
      <c r="X11" s="25">
        <f>W11</f>
        <v>1745.82</v>
      </c>
    </row>
    <row r="12" spans="1:24" ht="33">
      <c r="A12" s="176"/>
      <c r="B12" s="179"/>
      <c r="C12" s="181">
        <f>ROUND((C11*1.2),0)</f>
        <v>1752</v>
      </c>
      <c r="D12" s="165" t="s">
        <v>18</v>
      </c>
      <c r="E12" s="163">
        <f>ROUND((E11*1.2),20)</f>
        <v>2094.984</v>
      </c>
      <c r="F12" s="165" t="s">
        <v>18</v>
      </c>
      <c r="G12" s="171"/>
      <c r="H12" s="172"/>
      <c r="I12" s="163">
        <f>E12*G11</f>
        <v>1834.3679904</v>
      </c>
      <c r="J12" s="165" t="s">
        <v>18</v>
      </c>
      <c r="K12" s="27" t="s">
        <v>34</v>
      </c>
      <c r="L12" s="45">
        <f>ROUND((L11*1.2),2)</f>
        <v>1752</v>
      </c>
      <c r="M12" s="30">
        <f aca="true" t="shared" si="2" ref="M12:T12">ROUND((M11*1.2),2)</f>
        <v>1752</v>
      </c>
      <c r="N12" s="28">
        <f t="shared" si="2"/>
        <v>1822.08</v>
      </c>
      <c r="O12" s="30">
        <f t="shared" si="2"/>
        <v>1822.08</v>
      </c>
      <c r="P12" s="28">
        <f t="shared" si="2"/>
        <v>1894.96</v>
      </c>
      <c r="Q12" s="30">
        <f t="shared" si="2"/>
        <v>1894.96</v>
      </c>
      <c r="R12" s="28">
        <f t="shared" si="2"/>
        <v>1970.76</v>
      </c>
      <c r="S12" s="30">
        <f t="shared" si="2"/>
        <v>1970.76</v>
      </c>
      <c r="T12" s="28">
        <f t="shared" si="2"/>
        <v>2049.59</v>
      </c>
      <c r="U12" s="30">
        <f>ROUND((U11*1.2),2)</f>
        <v>2049.59</v>
      </c>
      <c r="V12" s="28">
        <f>ROUND((V11*1.2),2)</f>
        <v>2094.98</v>
      </c>
      <c r="W12" s="30">
        <f>ROUND((W11*1.2),2)</f>
        <v>2094.98</v>
      </c>
      <c r="X12" s="28">
        <f>ROUND((X11*1.2),2)</f>
        <v>2094.98</v>
      </c>
    </row>
    <row r="13" spans="1:24" ht="33">
      <c r="A13" s="177"/>
      <c r="B13" s="180"/>
      <c r="C13" s="182"/>
      <c r="D13" s="166"/>
      <c r="E13" s="167"/>
      <c r="F13" s="166"/>
      <c r="G13" s="173"/>
      <c r="H13" s="174"/>
      <c r="I13" s="167"/>
      <c r="J13" s="166"/>
      <c r="K13" s="23" t="s">
        <v>15</v>
      </c>
      <c r="L13" s="26">
        <v>0</v>
      </c>
      <c r="M13" s="24">
        <f>(M12-L12)/L12</f>
        <v>0</v>
      </c>
      <c r="N13" s="24">
        <f aca="true" t="shared" si="3" ref="N13:T13">(N12-M12)/M12</f>
        <v>0.03999999999999996</v>
      </c>
      <c r="O13" s="24">
        <f t="shared" si="3"/>
        <v>0</v>
      </c>
      <c r="P13" s="24">
        <f t="shared" si="3"/>
        <v>0.03999824376536711</v>
      </c>
      <c r="Q13" s="24">
        <f t="shared" si="3"/>
        <v>0</v>
      </c>
      <c r="R13" s="24">
        <f t="shared" si="3"/>
        <v>0.04000084434499934</v>
      </c>
      <c r="S13" s="24">
        <f t="shared" si="3"/>
        <v>0</v>
      </c>
      <c r="T13" s="24">
        <f t="shared" si="3"/>
        <v>0.03999979703261694</v>
      </c>
      <c r="U13" s="24">
        <f>(U12-T12)/T12</f>
        <v>0</v>
      </c>
      <c r="V13" s="24">
        <f>(V12-U12)/U12</f>
        <v>0.022145892593152715</v>
      </c>
      <c r="W13" s="24">
        <f>(W12-V12)/V12</f>
        <v>0</v>
      </c>
      <c r="X13" s="24">
        <f>(X12-W12)/W12</f>
        <v>0</v>
      </c>
    </row>
  </sheetData>
  <sheetProtection/>
  <mergeCells count="24">
    <mergeCell ref="A4:A5"/>
    <mergeCell ref="B4:B5"/>
    <mergeCell ref="C4:D5"/>
    <mergeCell ref="E4:F5"/>
    <mergeCell ref="A7:A9"/>
    <mergeCell ref="B7:B9"/>
    <mergeCell ref="C8:C9"/>
    <mergeCell ref="D8:D9"/>
    <mergeCell ref="E8:E9"/>
    <mergeCell ref="F8:F9"/>
    <mergeCell ref="A11:A13"/>
    <mergeCell ref="B11:B13"/>
    <mergeCell ref="C12:C13"/>
    <mergeCell ref="D12:D13"/>
    <mergeCell ref="E12:E13"/>
    <mergeCell ref="F12:F13"/>
    <mergeCell ref="I4:J5"/>
    <mergeCell ref="I8:I9"/>
    <mergeCell ref="J8:J9"/>
    <mergeCell ref="I12:I13"/>
    <mergeCell ref="J12:J13"/>
    <mergeCell ref="G4:H5"/>
    <mergeCell ref="G7:H9"/>
    <mergeCell ref="G11:H13"/>
  </mergeCells>
  <printOptions/>
  <pageMargins left="0.7086614173228347" right="0.7086614173228347" top="0.7480314960629921" bottom="0.7480314960629921" header="0.31496062992125984" footer="0.31496062992125984"/>
  <pageSetup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zoomScale="95" zoomScaleNormal="95" zoomScalePageLayoutView="0" workbookViewId="0" topLeftCell="A1">
      <pane ySplit="4" topLeftCell="A11" activePane="bottomLeft" state="frozen"/>
      <selection pane="topLeft" activeCell="B7" sqref="B7:B9"/>
      <selection pane="bottomLeft" activeCell="D12" sqref="D12:D16"/>
    </sheetView>
  </sheetViews>
  <sheetFormatPr defaultColWidth="9.140625" defaultRowHeight="15"/>
  <cols>
    <col min="1" max="1" width="26.8515625" style="1" customWidth="1"/>
    <col min="2" max="2" width="14.421875" style="1" customWidth="1"/>
    <col min="3" max="3" width="15.28125" style="1" customWidth="1"/>
    <col min="4" max="7" width="13.28125" style="1" customWidth="1"/>
    <col min="8" max="8" width="30.140625" style="1" customWidth="1"/>
    <col min="9" max="13" width="11.8515625" style="1" customWidth="1"/>
    <col min="14" max="16384" width="9.140625" style="1" customWidth="1"/>
  </cols>
  <sheetData>
    <row r="1" spans="1:13" ht="20.25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29" ht="16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51" customHeight="1">
      <c r="A3" s="183" t="s">
        <v>1</v>
      </c>
      <c r="B3" s="183" t="s">
        <v>2</v>
      </c>
      <c r="C3" s="183" t="s">
        <v>5</v>
      </c>
      <c r="D3" s="7" t="s">
        <v>43</v>
      </c>
      <c r="E3" s="42"/>
      <c r="F3" s="7" t="s">
        <v>54</v>
      </c>
      <c r="G3" s="42"/>
      <c r="H3" s="7" t="s">
        <v>8</v>
      </c>
      <c r="I3" s="7"/>
      <c r="J3" s="7"/>
      <c r="K3" s="7"/>
      <c r="L3" s="7"/>
      <c r="M3" s="7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</row>
    <row r="4" spans="1:29" s="5" customFormat="1" ht="69" customHeight="1">
      <c r="A4" s="184"/>
      <c r="B4" s="184"/>
      <c r="C4" s="184"/>
      <c r="D4" s="41" t="s">
        <v>44</v>
      </c>
      <c r="E4" s="41" t="s">
        <v>45</v>
      </c>
      <c r="F4" s="41" t="s">
        <v>44</v>
      </c>
      <c r="G4" s="41" t="s">
        <v>45</v>
      </c>
      <c r="H4" s="8" t="s">
        <v>9</v>
      </c>
      <c r="I4" s="39" t="s">
        <v>6</v>
      </c>
      <c r="J4" s="9" t="s">
        <v>11</v>
      </c>
      <c r="K4" s="9" t="s">
        <v>12</v>
      </c>
      <c r="L4" s="9" t="s">
        <v>13</v>
      </c>
      <c r="M4" s="9" t="s">
        <v>14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</row>
    <row r="5" spans="1:29" s="5" customFormat="1" ht="15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17" ht="66">
      <c r="A6" s="175" t="s">
        <v>3</v>
      </c>
      <c r="B6" s="199" t="s">
        <v>16</v>
      </c>
      <c r="C6" s="163">
        <v>1722</v>
      </c>
      <c r="D6" s="191">
        <v>1745.82</v>
      </c>
      <c r="E6" s="191">
        <v>2094.98</v>
      </c>
      <c r="F6" s="194">
        <v>1675.71</v>
      </c>
      <c r="G6" s="194">
        <v>2010.85</v>
      </c>
      <c r="H6" s="10" t="s">
        <v>7</v>
      </c>
      <c r="I6" s="14">
        <v>0.8635</v>
      </c>
      <c r="J6" s="14">
        <v>0.9254</v>
      </c>
      <c r="K6" s="14">
        <v>0.9641</v>
      </c>
      <c r="L6" s="14">
        <v>0.9819</v>
      </c>
      <c r="M6" s="14">
        <v>1</v>
      </c>
      <c r="N6" s="6"/>
      <c r="O6" s="6"/>
      <c r="P6" s="6" t="s">
        <v>59</v>
      </c>
      <c r="Q6" s="6"/>
    </row>
    <row r="7" spans="1:17" ht="49.5">
      <c r="A7" s="176"/>
      <c r="B7" s="200"/>
      <c r="C7" s="189"/>
      <c r="D7" s="192"/>
      <c r="E7" s="192"/>
      <c r="F7" s="195"/>
      <c r="G7" s="195"/>
      <c r="H7" s="10" t="s">
        <v>42</v>
      </c>
      <c r="I7" s="18">
        <f>$D$6*I6</f>
        <v>1507.51557</v>
      </c>
      <c r="J7" s="25">
        <f>ROUND((F6*J6),2)</f>
        <v>1550.7</v>
      </c>
      <c r="K7" s="40">
        <f>$D$6*K6</f>
        <v>1683.1450619999998</v>
      </c>
      <c r="L7" s="40">
        <f>$D$6*L6</f>
        <v>1714.220658</v>
      </c>
      <c r="M7" s="40">
        <f>$D$6*M6</f>
        <v>1745.82</v>
      </c>
      <c r="N7" s="6"/>
      <c r="O7" s="6"/>
      <c r="P7" s="53">
        <f>F6*J6</f>
        <v>1550.7020340000001</v>
      </c>
      <c r="Q7" s="6"/>
    </row>
    <row r="8" spans="1:13" ht="49.5">
      <c r="A8" s="176"/>
      <c r="B8" s="200"/>
      <c r="C8" s="189"/>
      <c r="D8" s="192"/>
      <c r="E8" s="192"/>
      <c r="F8" s="195"/>
      <c r="G8" s="195"/>
      <c r="H8" s="10" t="s">
        <v>10</v>
      </c>
      <c r="I8" s="18">
        <f>$E$6*I6</f>
        <v>1809.0152300000002</v>
      </c>
      <c r="J8" s="18">
        <f>ROUND((J7*1.2),2)</f>
        <v>1860.84</v>
      </c>
      <c r="K8" s="11">
        <f>$E$6*K6</f>
        <v>2019.7702179999999</v>
      </c>
      <c r="L8" s="11">
        <f>$E$6*L6</f>
        <v>2057.060862</v>
      </c>
      <c r="M8" s="11">
        <f>$E$6*M6</f>
        <v>2094.98</v>
      </c>
    </row>
    <row r="9" spans="1:13" ht="16.5">
      <c r="A9" s="193"/>
      <c r="B9" s="201"/>
      <c r="C9" s="190"/>
      <c r="D9" s="193"/>
      <c r="E9" s="193"/>
      <c r="F9" s="196"/>
      <c r="G9" s="196"/>
      <c r="I9" s="11">
        <f>I7-1435</f>
        <v>72.51557000000003</v>
      </c>
      <c r="J9" s="11">
        <f>J7-I7</f>
        <v>43.18443000000002</v>
      </c>
      <c r="K9" s="11">
        <f>K7-J7</f>
        <v>132.44506199999978</v>
      </c>
      <c r="L9" s="11">
        <f>L7-K7</f>
        <v>31.075596000000132</v>
      </c>
      <c r="M9" s="11">
        <f>M7-L7</f>
        <v>31.59934199999998</v>
      </c>
    </row>
    <row r="10" spans="1:13" ht="16.5">
      <c r="A10" s="177"/>
      <c r="B10" s="166"/>
      <c r="C10" s="177"/>
      <c r="D10" s="177"/>
      <c r="E10" s="177"/>
      <c r="F10" s="197"/>
      <c r="G10" s="197"/>
      <c r="H10" s="50" t="s">
        <v>55</v>
      </c>
      <c r="I10" s="11"/>
      <c r="J10" s="14">
        <f>J9/I8</f>
        <v>0.023871789072776362</v>
      </c>
      <c r="K10" s="11"/>
      <c r="L10" s="11"/>
      <c r="M10" s="11"/>
    </row>
    <row r="11" spans="1:13" ht="16.5">
      <c r="A11" s="12" t="s">
        <v>36</v>
      </c>
      <c r="B11" s="13"/>
      <c r="C11" s="13"/>
      <c r="D11" s="13"/>
      <c r="E11" s="13"/>
      <c r="F11" s="13"/>
      <c r="G11" s="13"/>
      <c r="H11" s="13"/>
      <c r="I11" s="13"/>
      <c r="J11" s="49"/>
      <c r="K11" s="13"/>
      <c r="L11" s="13"/>
      <c r="M11" s="13"/>
    </row>
    <row r="12" spans="1:13" ht="66">
      <c r="A12" s="187" t="s">
        <v>3</v>
      </c>
      <c r="B12" s="199" t="s">
        <v>16</v>
      </c>
      <c r="C12" s="163">
        <v>1752</v>
      </c>
      <c r="D12" s="191">
        <f>D6</f>
        <v>1745.82</v>
      </c>
      <c r="E12" s="191">
        <v>2094.98</v>
      </c>
      <c r="F12" s="194">
        <f>F6</f>
        <v>1675.71</v>
      </c>
      <c r="G12" s="194">
        <f>G6</f>
        <v>2010.85</v>
      </c>
      <c r="H12" s="10" t="s">
        <v>7</v>
      </c>
      <c r="I12" s="14">
        <v>0.8756</v>
      </c>
      <c r="J12" s="14">
        <v>0.935</v>
      </c>
      <c r="K12" s="14">
        <v>0.9708</v>
      </c>
      <c r="L12" s="14">
        <v>0.9853</v>
      </c>
      <c r="M12" s="14">
        <v>1</v>
      </c>
    </row>
    <row r="13" spans="1:16" ht="49.5">
      <c r="A13" s="187"/>
      <c r="B13" s="200"/>
      <c r="C13" s="189"/>
      <c r="D13" s="192"/>
      <c r="E13" s="192"/>
      <c r="F13" s="195"/>
      <c r="G13" s="195"/>
      <c r="H13" s="10" t="str">
        <f>H7</f>
        <v>Предельный уровень цены на тепловую энергию, руб./Гкал               (без НДС)</v>
      </c>
      <c r="I13" s="18">
        <f>$D$12*I12</f>
        <v>1528.6399920000001</v>
      </c>
      <c r="J13" s="25">
        <f>ROUND((F12*J12),2)</f>
        <v>1566.79</v>
      </c>
      <c r="K13" s="40">
        <f>$D$12*K12</f>
        <v>1694.842056</v>
      </c>
      <c r="L13" s="40">
        <f>$D$12*L12</f>
        <v>1720.156446</v>
      </c>
      <c r="M13" s="40">
        <f>$D$12*M12</f>
        <v>1745.82</v>
      </c>
      <c r="P13" s="53">
        <f>F12*J12</f>
        <v>1566.7888500000001</v>
      </c>
    </row>
    <row r="14" spans="1:13" ht="49.5">
      <c r="A14" s="187"/>
      <c r="B14" s="200"/>
      <c r="C14" s="189"/>
      <c r="D14" s="192"/>
      <c r="E14" s="192"/>
      <c r="F14" s="195"/>
      <c r="G14" s="195"/>
      <c r="H14" s="10" t="s">
        <v>10</v>
      </c>
      <c r="I14" s="18">
        <f>$E$12*I12+0.01</f>
        <v>1834.3744880000002</v>
      </c>
      <c r="J14" s="18">
        <f>ROUND((J13*1.2),2)</f>
        <v>1880.15</v>
      </c>
      <c r="K14" s="11">
        <f>$E$12*K12</f>
        <v>2033.806584</v>
      </c>
      <c r="L14" s="11">
        <f>$E$12*L12</f>
        <v>2064.183794</v>
      </c>
      <c r="M14" s="11">
        <f>$E$12*M12</f>
        <v>2094.98</v>
      </c>
    </row>
    <row r="15" spans="1:13" ht="33">
      <c r="A15" s="188"/>
      <c r="B15" s="201"/>
      <c r="C15" s="190"/>
      <c r="D15" s="193"/>
      <c r="E15" s="193"/>
      <c r="F15" s="196"/>
      <c r="G15" s="196"/>
      <c r="H15" s="10" t="s">
        <v>56</v>
      </c>
      <c r="I15" s="11">
        <f>I13-1460</f>
        <v>68.63999200000012</v>
      </c>
      <c r="J15" s="11">
        <f>J13-I13</f>
        <v>38.15000799999984</v>
      </c>
      <c r="K15" s="11">
        <f>K13-J13</f>
        <v>128.052056</v>
      </c>
      <c r="L15" s="11">
        <f>L13-K13</f>
        <v>25.314390000000003</v>
      </c>
      <c r="M15" s="11">
        <f>M13-L13</f>
        <v>25.663553999999976</v>
      </c>
    </row>
    <row r="16" spans="1:13" ht="16.5">
      <c r="A16" s="198"/>
      <c r="B16" s="202"/>
      <c r="C16" s="202"/>
      <c r="D16" s="202"/>
      <c r="E16" s="202"/>
      <c r="F16" s="203"/>
      <c r="G16" s="203"/>
      <c r="H16" s="50" t="s">
        <v>55</v>
      </c>
      <c r="I16" s="11"/>
      <c r="J16" s="14">
        <f>J15/I14</f>
        <v>0.020797284441954056</v>
      </c>
      <c r="K16" s="11"/>
      <c r="L16" s="11"/>
      <c r="M16" s="11"/>
    </row>
  </sheetData>
  <sheetProtection/>
  <mergeCells count="17">
    <mergeCell ref="G6:G10"/>
    <mergeCell ref="A12:A16"/>
    <mergeCell ref="B12:B16"/>
    <mergeCell ref="C12:C16"/>
    <mergeCell ref="D12:D16"/>
    <mergeCell ref="E12:E16"/>
    <mergeCell ref="F12:F16"/>
    <mergeCell ref="G12:G16"/>
    <mergeCell ref="A6:A10"/>
    <mergeCell ref="B6:B10"/>
    <mergeCell ref="C6:C10"/>
    <mergeCell ref="D6:D10"/>
    <mergeCell ref="E6:E10"/>
    <mergeCell ref="F6:F10"/>
    <mergeCell ref="A3:A4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N37"/>
  <sheetViews>
    <sheetView tabSelected="1" view="pageBreakPreview" zoomScaleSheetLayoutView="100" zoomScalePageLayoutView="0" workbookViewId="0" topLeftCell="A1">
      <selection activeCell="BC3" sqref="BC3"/>
    </sheetView>
  </sheetViews>
  <sheetFormatPr defaultColWidth="9.140625" defaultRowHeight="15"/>
  <cols>
    <col min="1" max="1" width="18.140625" style="1" customWidth="1"/>
    <col min="2" max="2" width="11.8515625" style="1" customWidth="1"/>
    <col min="3" max="3" width="10.421875" style="1" customWidth="1"/>
    <col min="4" max="4" width="11.57421875" style="1" customWidth="1"/>
    <col min="5" max="6" width="12.8515625" style="1" customWidth="1"/>
    <col min="7" max="8" width="20.7109375" style="1" customWidth="1"/>
    <col min="9" max="9" width="14.140625" style="1" customWidth="1"/>
    <col min="10" max="10" width="14.57421875" style="1" customWidth="1"/>
    <col min="11" max="12" width="12.421875" style="1" customWidth="1"/>
    <col min="13" max="14" width="12.421875" style="102" customWidth="1"/>
    <col min="15" max="24" width="11.8515625" style="1" hidden="1" customWidth="1"/>
    <col min="25" max="39" width="9.140625" style="1" hidden="1" customWidth="1"/>
    <col min="40" max="51" width="0" style="1" hidden="1" customWidth="1"/>
    <col min="52" max="16384" width="9.140625" style="1" customWidth="1"/>
  </cols>
  <sheetData>
    <row r="1" spans="1:26" ht="63" customHeight="1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3"/>
      <c r="P1" s="3"/>
      <c r="Q1" s="3"/>
      <c r="R1" s="3"/>
      <c r="S1" s="3"/>
      <c r="T1" s="3"/>
      <c r="U1" s="3"/>
      <c r="V1" s="3"/>
      <c r="W1" s="3"/>
      <c r="X1" s="3"/>
      <c r="Z1" s="48"/>
    </row>
    <row r="2" spans="1:24" ht="20.25" hidden="1">
      <c r="A2" s="113"/>
      <c r="B2" s="114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  <c r="N2" s="116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35" ht="16.5">
      <c r="A3" s="117"/>
      <c r="B3" s="118"/>
      <c r="C3" s="118"/>
      <c r="D3" s="118"/>
      <c r="E3" s="118"/>
      <c r="F3" s="118"/>
      <c r="G3" s="156" t="s">
        <v>91</v>
      </c>
      <c r="H3" s="118"/>
      <c r="I3" s="118"/>
      <c r="J3" s="118"/>
      <c r="K3" s="118"/>
      <c r="L3" s="118"/>
      <c r="M3" s="119"/>
      <c r="N3" s="119"/>
      <c r="O3" s="104"/>
      <c r="P3" s="105"/>
      <c r="Q3" s="105"/>
      <c r="R3" s="105"/>
      <c r="S3" s="105"/>
      <c r="T3" s="106"/>
      <c r="U3" s="107" t="s">
        <v>41</v>
      </c>
      <c r="V3" s="108"/>
      <c r="W3" s="107"/>
      <c r="X3" s="108"/>
      <c r="Y3" s="103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5" customFormat="1" ht="96" customHeight="1">
      <c r="A4" s="224" t="s">
        <v>1</v>
      </c>
      <c r="B4" s="227" t="s">
        <v>2</v>
      </c>
      <c r="C4" s="227" t="s">
        <v>79</v>
      </c>
      <c r="D4" s="227"/>
      <c r="E4" s="227" t="s">
        <v>89</v>
      </c>
      <c r="F4" s="227"/>
      <c r="G4" s="149" t="s">
        <v>93</v>
      </c>
      <c r="H4" s="149" t="s">
        <v>94</v>
      </c>
      <c r="I4" s="228" t="s">
        <v>88</v>
      </c>
      <c r="J4" s="229"/>
      <c r="K4" s="120" t="s">
        <v>50</v>
      </c>
      <c r="L4" s="121"/>
      <c r="M4" s="121"/>
      <c r="N4" s="121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30"/>
      <c r="Z4" s="131"/>
      <c r="AA4" s="131"/>
      <c r="AB4" s="131"/>
      <c r="AC4" s="131"/>
      <c r="AD4" s="131"/>
      <c r="AE4" s="131"/>
      <c r="AF4" s="131"/>
      <c r="AG4" s="131"/>
      <c r="AH4" s="131"/>
      <c r="AI4" s="4"/>
    </row>
    <row r="5" spans="1:35" s="5" customFormat="1" ht="33" customHeight="1">
      <c r="A5" s="230"/>
      <c r="B5" s="224"/>
      <c r="C5" s="227"/>
      <c r="D5" s="227"/>
      <c r="E5" s="226" t="s">
        <v>90</v>
      </c>
      <c r="F5" s="226"/>
      <c r="G5" s="226" t="s">
        <v>80</v>
      </c>
      <c r="H5" s="226"/>
      <c r="I5" s="215" t="s">
        <v>92</v>
      </c>
      <c r="J5" s="216"/>
      <c r="K5" s="224" t="s">
        <v>32</v>
      </c>
      <c r="L5" s="224" t="s">
        <v>95</v>
      </c>
      <c r="M5" s="224" t="s">
        <v>97</v>
      </c>
      <c r="N5" s="224" t="s">
        <v>98</v>
      </c>
      <c r="O5" s="132" t="s">
        <v>26</v>
      </c>
      <c r="P5" s="132" t="s">
        <v>27</v>
      </c>
      <c r="Q5" s="132" t="s">
        <v>28</v>
      </c>
      <c r="R5" s="132" t="s">
        <v>29</v>
      </c>
      <c r="S5" s="132" t="s">
        <v>30</v>
      </c>
      <c r="T5" s="132" t="s">
        <v>31</v>
      </c>
      <c r="U5" s="133" t="s">
        <v>37</v>
      </c>
      <c r="V5" s="133" t="s">
        <v>38</v>
      </c>
      <c r="W5" s="133" t="s">
        <v>39</v>
      </c>
      <c r="X5" s="133" t="s">
        <v>40</v>
      </c>
      <c r="Y5" s="130"/>
      <c r="Z5" s="131"/>
      <c r="AA5" s="131"/>
      <c r="AB5" s="219" t="s">
        <v>58</v>
      </c>
      <c r="AC5" s="131"/>
      <c r="AD5" s="131"/>
      <c r="AE5" s="131"/>
      <c r="AF5" s="131"/>
      <c r="AG5" s="131"/>
      <c r="AH5" s="131"/>
      <c r="AI5" s="4"/>
    </row>
    <row r="6" spans="1:35" s="5" customFormat="1" ht="71.25" customHeight="1">
      <c r="A6" s="129"/>
      <c r="B6" s="129"/>
      <c r="C6" s="226" t="s">
        <v>84</v>
      </c>
      <c r="D6" s="226"/>
      <c r="E6" s="149" t="s">
        <v>95</v>
      </c>
      <c r="F6" s="129" t="s">
        <v>96</v>
      </c>
      <c r="G6" s="149" t="s">
        <v>95</v>
      </c>
      <c r="H6" s="129" t="s">
        <v>96</v>
      </c>
      <c r="I6" s="149" t="s">
        <v>95</v>
      </c>
      <c r="J6" s="129" t="s">
        <v>96</v>
      </c>
      <c r="K6" s="225"/>
      <c r="L6" s="225"/>
      <c r="M6" s="225"/>
      <c r="N6" s="225"/>
      <c r="O6" s="132"/>
      <c r="P6" s="132"/>
      <c r="Q6" s="132"/>
      <c r="R6" s="132"/>
      <c r="S6" s="132"/>
      <c r="T6" s="132"/>
      <c r="U6" s="133"/>
      <c r="V6" s="133"/>
      <c r="W6" s="133"/>
      <c r="X6" s="133"/>
      <c r="Y6" s="130"/>
      <c r="Z6" s="131"/>
      <c r="AA6" s="131"/>
      <c r="AB6" s="219"/>
      <c r="AC6" s="131"/>
      <c r="AD6" s="131"/>
      <c r="AE6" s="131"/>
      <c r="AF6" s="131"/>
      <c r="AG6" s="131"/>
      <c r="AH6" s="131"/>
      <c r="AI6" s="4"/>
    </row>
    <row r="7" spans="1:35" s="143" customFormat="1" ht="21.75" customHeight="1">
      <c r="A7" s="122" t="s">
        <v>4</v>
      </c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5"/>
      <c r="N7" s="125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04"/>
      <c r="Z7" s="32"/>
      <c r="AA7" s="33" t="s">
        <v>57</v>
      </c>
      <c r="AB7" s="220"/>
      <c r="AC7" s="32"/>
      <c r="AD7" s="32"/>
      <c r="AE7" s="32"/>
      <c r="AF7" s="32"/>
      <c r="AG7" s="32"/>
      <c r="AH7" s="32"/>
      <c r="AI7" s="32"/>
    </row>
    <row r="8" spans="1:34" ht="38.25">
      <c r="A8" s="205" t="s">
        <v>82</v>
      </c>
      <c r="B8" s="206">
        <v>89</v>
      </c>
      <c r="C8" s="150" t="s">
        <v>85</v>
      </c>
      <c r="D8" s="151" t="s">
        <v>19</v>
      </c>
      <c r="E8" s="150">
        <v>1675.71</v>
      </c>
      <c r="F8" s="150">
        <v>1869.71</v>
      </c>
      <c r="G8" s="212" t="s">
        <v>81</v>
      </c>
      <c r="H8" s="212" t="s">
        <v>83</v>
      </c>
      <c r="I8" s="150">
        <v>1608.07</v>
      </c>
      <c r="J8" s="150">
        <v>1797.17</v>
      </c>
      <c r="K8" s="126" t="s">
        <v>33</v>
      </c>
      <c r="L8" s="127" t="s">
        <v>86</v>
      </c>
      <c r="M8" s="128" t="s">
        <v>86</v>
      </c>
      <c r="N8" s="128" t="s">
        <v>86</v>
      </c>
      <c r="O8" s="135" t="str">
        <f>M8</f>
        <v>-</v>
      </c>
      <c r="P8" s="110" t="e">
        <f>O8*1.04</f>
        <v>#VALUE!</v>
      </c>
      <c r="Q8" s="135" t="e">
        <f>P8</f>
        <v>#VALUE!</v>
      </c>
      <c r="R8" s="110" t="e">
        <f>Q8*1.04</f>
        <v>#VALUE!</v>
      </c>
      <c r="S8" s="135" t="e">
        <f>R8</f>
        <v>#VALUE!</v>
      </c>
      <c r="T8" s="110" t="e">
        <f>S8*1.04</f>
        <v>#VALUE!</v>
      </c>
      <c r="U8" s="135" t="e">
        <f>T8</f>
        <v>#VALUE!</v>
      </c>
      <c r="V8" s="110">
        <f>E8</f>
        <v>1675.71</v>
      </c>
      <c r="W8" s="135">
        <f>V8</f>
        <v>1675.71</v>
      </c>
      <c r="X8" s="110">
        <f>W8</f>
        <v>1675.71</v>
      </c>
      <c r="Y8" s="136"/>
      <c r="Z8" s="137"/>
      <c r="AA8" s="138">
        <f>'Пред.цена (ДЦТР) 2020-2024'!J7</f>
        <v>1550.7</v>
      </c>
      <c r="AB8" s="51" t="e">
        <f>M8-L8</f>
        <v>#VALUE!</v>
      </c>
      <c r="AC8" s="52" t="e">
        <f>AB8/L8</f>
        <v>#VALUE!</v>
      </c>
      <c r="AD8" s="139" t="s">
        <v>60</v>
      </c>
      <c r="AE8" s="52">
        <v>0.04</v>
      </c>
      <c r="AF8" s="139"/>
      <c r="AG8" s="139"/>
      <c r="AH8" s="139"/>
    </row>
    <row r="9" spans="1:34" ht="37.5" customHeight="1">
      <c r="A9" s="205"/>
      <c r="B9" s="206"/>
      <c r="C9" s="207" t="s">
        <v>85</v>
      </c>
      <c r="D9" s="205" t="s">
        <v>18</v>
      </c>
      <c r="E9" s="207">
        <f>ROUND((E8*1.2),20)</f>
        <v>2010.852</v>
      </c>
      <c r="F9" s="207">
        <f>F8*1.2</f>
        <v>2243.652</v>
      </c>
      <c r="G9" s="217"/>
      <c r="H9" s="217"/>
      <c r="I9" s="207">
        <f>I8*1.2</f>
        <v>1929.6839999999997</v>
      </c>
      <c r="J9" s="150">
        <f>J8*1.2</f>
        <v>2156.604</v>
      </c>
      <c r="K9" s="126" t="s">
        <v>34</v>
      </c>
      <c r="L9" s="128" t="s">
        <v>86</v>
      </c>
      <c r="M9" s="128" t="s">
        <v>86</v>
      </c>
      <c r="N9" s="128" t="s">
        <v>86</v>
      </c>
      <c r="O9" s="111" t="e">
        <f aca="true" t="shared" si="0" ref="O9:T9">ROUND((O8*1.2),2)</f>
        <v>#VALUE!</v>
      </c>
      <c r="P9" s="111" t="e">
        <f t="shared" si="0"/>
        <v>#VALUE!</v>
      </c>
      <c r="Q9" s="111" t="e">
        <f t="shared" si="0"/>
        <v>#VALUE!</v>
      </c>
      <c r="R9" s="111" t="e">
        <f t="shared" si="0"/>
        <v>#VALUE!</v>
      </c>
      <c r="S9" s="111" t="e">
        <f t="shared" si="0"/>
        <v>#VALUE!</v>
      </c>
      <c r="T9" s="111" t="e">
        <f t="shared" si="0"/>
        <v>#VALUE!</v>
      </c>
      <c r="U9" s="111" t="e">
        <f>ROUND((U8*1.2),2)</f>
        <v>#VALUE!</v>
      </c>
      <c r="V9" s="111">
        <f>ROUND((V8*1.2),2)</f>
        <v>2010.85</v>
      </c>
      <c r="W9" s="111">
        <f>ROUND((W8*1.2),2)</f>
        <v>2010.85</v>
      </c>
      <c r="X9" s="111">
        <f>ROUND((X8*1.2),2)</f>
        <v>2010.85</v>
      </c>
      <c r="Y9" s="140"/>
      <c r="Z9" s="139"/>
      <c r="AA9" s="138">
        <f>'Пред.цена (ДЦТР) 2020-2024'!J8</f>
        <v>1860.84</v>
      </c>
      <c r="AB9" s="51" t="e">
        <f>M9-L9</f>
        <v>#VALUE!</v>
      </c>
      <c r="AC9" s="52" t="e">
        <f>AB9/L9</f>
        <v>#VALUE!</v>
      </c>
      <c r="AD9" s="139"/>
      <c r="AE9" s="139"/>
      <c r="AF9" s="141" t="e">
        <f>M8*1.2</f>
        <v>#VALUE!</v>
      </c>
      <c r="AG9" s="139"/>
      <c r="AH9" s="139"/>
    </row>
    <row r="10" spans="1:34" ht="33" customHeight="1" hidden="1">
      <c r="A10" s="205"/>
      <c r="B10" s="206"/>
      <c r="C10" s="208"/>
      <c r="D10" s="209"/>
      <c r="E10" s="208"/>
      <c r="F10" s="208"/>
      <c r="G10" s="218"/>
      <c r="H10" s="218"/>
      <c r="I10" s="207"/>
      <c r="J10" s="150"/>
      <c r="K10" s="126" t="s">
        <v>35</v>
      </c>
      <c r="L10" s="152" t="e">
        <f>(L9-#REF!)/#REF!</f>
        <v>#VALUE!</v>
      </c>
      <c r="M10" s="153" t="e">
        <f aca="true" t="shared" si="1" ref="M10:T10">(M9-L9)/L9</f>
        <v>#VALUE!</v>
      </c>
      <c r="N10" s="153"/>
      <c r="O10" s="112" t="e">
        <f>(O9-M9)/M9</f>
        <v>#VALUE!</v>
      </c>
      <c r="P10" s="112" t="e">
        <f t="shared" si="1"/>
        <v>#VALUE!</v>
      </c>
      <c r="Q10" s="112" t="e">
        <f t="shared" si="1"/>
        <v>#VALUE!</v>
      </c>
      <c r="R10" s="112" t="e">
        <f t="shared" si="1"/>
        <v>#VALUE!</v>
      </c>
      <c r="S10" s="112" t="e">
        <f t="shared" si="1"/>
        <v>#VALUE!</v>
      </c>
      <c r="T10" s="112" t="e">
        <f t="shared" si="1"/>
        <v>#VALUE!</v>
      </c>
      <c r="U10" s="112" t="e">
        <f>(U9-T9)/T9</f>
        <v>#VALUE!</v>
      </c>
      <c r="V10" s="112" t="e">
        <f>(V9-U9)/U9</f>
        <v>#VALUE!</v>
      </c>
      <c r="W10" s="112">
        <f>(W9-V9)/V9</f>
        <v>0</v>
      </c>
      <c r="X10" s="112">
        <f>(X9-W9)/W9</f>
        <v>0</v>
      </c>
      <c r="Y10" s="140"/>
      <c r="Z10" s="139"/>
      <c r="AA10" s="139"/>
      <c r="AB10" s="139"/>
      <c r="AC10" s="52"/>
      <c r="AD10" s="139"/>
      <c r="AE10" s="139"/>
      <c r="AF10" s="139"/>
      <c r="AG10" s="139"/>
      <c r="AH10" s="139"/>
    </row>
    <row r="11" spans="1:39" s="100" customFormat="1" ht="22.5" customHeight="1">
      <c r="A11" s="221" t="s">
        <v>36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3"/>
      <c r="N11" s="158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4" t="s">
        <v>47</v>
      </c>
      <c r="AC11" s="145"/>
      <c r="AL11" s="100">
        <f>AL12/AH12</f>
        <v>1.04</v>
      </c>
      <c r="AM11" s="100">
        <f>AM12/AL12</f>
        <v>1.04</v>
      </c>
    </row>
    <row r="12" spans="1:40" ht="38.25">
      <c r="A12" s="205" t="s">
        <v>82</v>
      </c>
      <c r="B12" s="206">
        <v>89</v>
      </c>
      <c r="C12" s="150">
        <v>1424</v>
      </c>
      <c r="D12" s="151" t="s">
        <v>19</v>
      </c>
      <c r="E12" s="150">
        <f>E8</f>
        <v>1675.71</v>
      </c>
      <c r="F12" s="150">
        <f>F8</f>
        <v>1869.71</v>
      </c>
      <c r="G12" s="212">
        <v>0.9211</v>
      </c>
      <c r="H12" s="212">
        <v>0.9612</v>
      </c>
      <c r="I12" s="150">
        <f>I8</f>
        <v>1608.07</v>
      </c>
      <c r="J12" s="150">
        <f>J8</f>
        <v>1797.17</v>
      </c>
      <c r="K12" s="126" t="s">
        <v>33</v>
      </c>
      <c r="L12" s="127">
        <v>1480.96</v>
      </c>
      <c r="M12" s="128">
        <f>L12*1.04</f>
        <v>1540.1984</v>
      </c>
      <c r="N12" s="128">
        <f>M12*1.09</f>
        <v>1678.816256</v>
      </c>
      <c r="O12" s="135">
        <f>M12</f>
        <v>1540.1984</v>
      </c>
      <c r="P12" s="110">
        <f>O12*1.04</f>
        <v>1601.806336</v>
      </c>
      <c r="Q12" s="135">
        <f>P12</f>
        <v>1601.806336</v>
      </c>
      <c r="R12" s="110">
        <f>Q12*1.04</f>
        <v>1665.8785894400003</v>
      </c>
      <c r="S12" s="135">
        <f>R12</f>
        <v>1665.8785894400003</v>
      </c>
      <c r="T12" s="110">
        <f>S12*1.04</f>
        <v>1732.5137330176003</v>
      </c>
      <c r="U12" s="135">
        <f>T12</f>
        <v>1732.5137330176003</v>
      </c>
      <c r="V12" s="110">
        <f>E12</f>
        <v>1675.71</v>
      </c>
      <c r="W12" s="135">
        <f>V12</f>
        <v>1675.71</v>
      </c>
      <c r="X12" s="110">
        <f>W12</f>
        <v>1675.71</v>
      </c>
      <c r="Y12" s="140"/>
      <c r="Z12" s="139"/>
      <c r="AA12" s="138">
        <f>'Пред.цена (ДЦТР) 2020-2024'!J13</f>
        <v>1566.79</v>
      </c>
      <c r="AB12" s="51">
        <f>M12-L12</f>
        <v>59.238399999999956</v>
      </c>
      <c r="AC12" s="52">
        <f>AB12/L12</f>
        <v>0.039999999999999966</v>
      </c>
      <c r="AD12" s="139" t="s">
        <v>60</v>
      </c>
      <c r="AE12" s="52">
        <v>0.04</v>
      </c>
      <c r="AF12" s="139"/>
      <c r="AG12" s="139"/>
      <c r="AH12" s="139">
        <v>1424</v>
      </c>
      <c r="AL12" s="1">
        <f>AH12*1.04</f>
        <v>1480.96</v>
      </c>
      <c r="AM12" s="148">
        <f>AL12*1.04</f>
        <v>1540.1984</v>
      </c>
      <c r="AN12" s="1">
        <f>M12*1.09</f>
        <v>1678.816256</v>
      </c>
    </row>
    <row r="13" spans="1:39" ht="38.25" customHeight="1">
      <c r="A13" s="205"/>
      <c r="B13" s="206"/>
      <c r="C13" s="150">
        <f>ROUND((C12*1.2),2)</f>
        <v>1708.8</v>
      </c>
      <c r="D13" s="151" t="s">
        <v>18</v>
      </c>
      <c r="E13" s="150">
        <f>E12*1.2</f>
        <v>2010.8519999999999</v>
      </c>
      <c r="F13" s="150">
        <f>F12*1.2</f>
        <v>2243.652</v>
      </c>
      <c r="G13" s="213"/>
      <c r="H13" s="213"/>
      <c r="I13" s="150">
        <f>I12*1.2</f>
        <v>1929.6839999999997</v>
      </c>
      <c r="J13" s="150">
        <f>J12*1.2</f>
        <v>2156.604</v>
      </c>
      <c r="K13" s="126" t="s">
        <v>34</v>
      </c>
      <c r="L13" s="128">
        <f>ROUND((L12*1.2),2)</f>
        <v>1777.15</v>
      </c>
      <c r="M13" s="128">
        <f aca="true" t="shared" si="2" ref="M13:AG13">ROUND((M12*1.2),2)</f>
        <v>1848.24</v>
      </c>
      <c r="N13" s="128">
        <f>N12*1.2</f>
        <v>2014.5795072</v>
      </c>
      <c r="O13" s="134">
        <f t="shared" si="2"/>
        <v>1848.24</v>
      </c>
      <c r="P13" s="134">
        <f t="shared" si="2"/>
        <v>1922.17</v>
      </c>
      <c r="Q13" s="134">
        <f t="shared" si="2"/>
        <v>1922.17</v>
      </c>
      <c r="R13" s="134">
        <f t="shared" si="2"/>
        <v>1999.05</v>
      </c>
      <c r="S13" s="134">
        <f t="shared" si="2"/>
        <v>1999.05</v>
      </c>
      <c r="T13" s="134">
        <f t="shared" si="2"/>
        <v>2079.02</v>
      </c>
      <c r="U13" s="134">
        <f t="shared" si="2"/>
        <v>2079.02</v>
      </c>
      <c r="V13" s="134">
        <f t="shared" si="2"/>
        <v>2010.85</v>
      </c>
      <c r="W13" s="134">
        <f t="shared" si="2"/>
        <v>2010.85</v>
      </c>
      <c r="X13" s="134">
        <f t="shared" si="2"/>
        <v>2010.85</v>
      </c>
      <c r="Y13" s="134">
        <f t="shared" si="2"/>
        <v>0</v>
      </c>
      <c r="Z13" s="134">
        <f t="shared" si="2"/>
        <v>0</v>
      </c>
      <c r="AA13" s="134">
        <f t="shared" si="2"/>
        <v>1880.15</v>
      </c>
      <c r="AB13" s="134">
        <f t="shared" si="2"/>
        <v>71.09</v>
      </c>
      <c r="AC13" s="134">
        <f t="shared" si="2"/>
        <v>0.05</v>
      </c>
      <c r="AD13" s="134" t="e">
        <f t="shared" si="2"/>
        <v>#VALUE!</v>
      </c>
      <c r="AE13" s="134">
        <f t="shared" si="2"/>
        <v>0.05</v>
      </c>
      <c r="AF13" s="134">
        <f t="shared" si="2"/>
        <v>0</v>
      </c>
      <c r="AG13" s="134">
        <f t="shared" si="2"/>
        <v>0</v>
      </c>
      <c r="AH13" s="1">
        <f aca="true" t="shared" si="3" ref="AH13:AM13">AH12*1.2</f>
        <v>1708.8</v>
      </c>
      <c r="AI13" s="1">
        <f t="shared" si="3"/>
        <v>0</v>
      </c>
      <c r="AJ13" s="1">
        <f t="shared" si="3"/>
        <v>0</v>
      </c>
      <c r="AK13" s="1">
        <f t="shared" si="3"/>
        <v>0</v>
      </c>
      <c r="AL13" s="148">
        <f t="shared" si="3"/>
        <v>1777.152</v>
      </c>
      <c r="AM13" s="148">
        <f t="shared" si="3"/>
        <v>1848.2380799999999</v>
      </c>
    </row>
    <row r="14" spans="1:34" ht="33" customHeight="1" hidden="1">
      <c r="A14" s="205"/>
      <c r="B14" s="206"/>
      <c r="C14" s="207">
        <f>ROUND((C12*1.2),0)</f>
        <v>1709</v>
      </c>
      <c r="D14" s="205" t="s">
        <v>18</v>
      </c>
      <c r="E14" s="210">
        <f>ROUND((E12*1.2),20)</f>
        <v>2010.852</v>
      </c>
      <c r="F14" s="205" t="s">
        <v>18</v>
      </c>
      <c r="G14" s="150" t="s">
        <v>81</v>
      </c>
      <c r="H14" s="214"/>
      <c r="I14" s="210">
        <f>E14*G12</f>
        <v>1852.1957772</v>
      </c>
      <c r="J14" s="151"/>
      <c r="K14" s="126" t="s">
        <v>51</v>
      </c>
      <c r="L14" s="150">
        <f aca="true" t="shared" si="4" ref="L14:T14">ROUND((L12*1.2),2)</f>
        <v>1777.15</v>
      </c>
      <c r="M14" s="150">
        <f t="shared" si="4"/>
        <v>1848.24</v>
      </c>
      <c r="N14" s="157"/>
      <c r="O14" s="111">
        <f t="shared" si="4"/>
        <v>1848.24</v>
      </c>
      <c r="P14" s="111">
        <f t="shared" si="4"/>
        <v>1922.17</v>
      </c>
      <c r="Q14" s="111">
        <f t="shared" si="4"/>
        <v>1922.17</v>
      </c>
      <c r="R14" s="111">
        <f t="shared" si="4"/>
        <v>1999.05</v>
      </c>
      <c r="S14" s="111">
        <f t="shared" si="4"/>
        <v>1999.05</v>
      </c>
      <c r="T14" s="111">
        <f t="shared" si="4"/>
        <v>2079.02</v>
      </c>
      <c r="U14" s="111">
        <f>ROUND((U12*1.2),2)</f>
        <v>2079.02</v>
      </c>
      <c r="V14" s="111">
        <f>ROUND((V12*1.2),2)</f>
        <v>2010.85</v>
      </c>
      <c r="W14" s="111">
        <f>ROUND((W12*1.2),2)</f>
        <v>2010.85</v>
      </c>
      <c r="X14" s="111">
        <f>ROUND((X12*1.2),2)</f>
        <v>2010.85</v>
      </c>
      <c r="Y14" s="140"/>
      <c r="Z14" s="139"/>
      <c r="AA14" s="139"/>
      <c r="AB14" s="139"/>
      <c r="AC14" s="139"/>
      <c r="AD14" s="139"/>
      <c r="AE14" s="139"/>
      <c r="AF14" s="139"/>
      <c r="AG14" s="139"/>
      <c r="AH14" s="139"/>
    </row>
    <row r="15" spans="1:34" ht="33" customHeight="1" hidden="1">
      <c r="A15" s="205"/>
      <c r="B15" s="206"/>
      <c r="C15" s="208"/>
      <c r="D15" s="209"/>
      <c r="E15" s="211"/>
      <c r="F15" s="209"/>
      <c r="G15" s="154"/>
      <c r="H15" s="154"/>
      <c r="I15" s="211"/>
      <c r="J15" s="155"/>
      <c r="K15" s="126" t="s">
        <v>15</v>
      </c>
      <c r="L15" s="152" t="e">
        <f>(L14-#REF!)/#REF!</f>
        <v>#REF!</v>
      </c>
      <c r="M15" s="153">
        <f aca="true" t="shared" si="5" ref="M15:T15">(M14-L14)/L14</f>
        <v>0.04000225079481187</v>
      </c>
      <c r="N15" s="153"/>
      <c r="O15" s="112">
        <f>(O14-M14)/M14</f>
        <v>0</v>
      </c>
      <c r="P15" s="112">
        <f t="shared" si="5"/>
        <v>0.04000021642210972</v>
      </c>
      <c r="Q15" s="112">
        <f t="shared" si="5"/>
        <v>0</v>
      </c>
      <c r="R15" s="112">
        <f t="shared" si="5"/>
        <v>0.039996462331635535</v>
      </c>
      <c r="S15" s="112">
        <f t="shared" si="5"/>
        <v>0</v>
      </c>
      <c r="T15" s="112">
        <f t="shared" si="5"/>
        <v>0.04000400190090295</v>
      </c>
      <c r="U15" s="112">
        <f>(U14-T14)/T14</f>
        <v>0</v>
      </c>
      <c r="V15" s="112">
        <f>(V14-U14)/U14</f>
        <v>-0.03278948735461904</v>
      </c>
      <c r="W15" s="112">
        <f>(W14-V14)/V14</f>
        <v>0</v>
      </c>
      <c r="X15" s="112">
        <f>(X14-W14)/W14</f>
        <v>0</v>
      </c>
      <c r="Y15" s="140"/>
      <c r="Z15" s="139"/>
      <c r="AA15" s="139"/>
      <c r="AB15" s="139"/>
      <c r="AC15" s="139"/>
      <c r="AD15" s="139"/>
      <c r="AE15" s="139"/>
      <c r="AF15" s="139"/>
      <c r="AG15" s="139"/>
      <c r="AH15" s="139"/>
    </row>
    <row r="16" spans="1:11" ht="16.5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21" spans="1:5" ht="16.5" hidden="1">
      <c r="A21" s="98"/>
      <c r="B21" s="98"/>
      <c r="C21" s="98"/>
      <c r="D21" s="98"/>
      <c r="E21" s="98"/>
    </row>
    <row r="30" spans="1:5" ht="16.5">
      <c r="A30" s="100"/>
      <c r="B30" s="100"/>
      <c r="C30" s="100"/>
      <c r="D30" s="100"/>
      <c r="E30" s="100"/>
    </row>
    <row r="34" ht="16.5">
      <c r="A34" s="99"/>
    </row>
    <row r="35" ht="16.5">
      <c r="A35" s="99"/>
    </row>
    <row r="36" ht="16.5" hidden="1">
      <c r="A36" s="1" t="s">
        <v>78</v>
      </c>
    </row>
    <row r="37" ht="16.5" hidden="1">
      <c r="A37" s="1" t="s">
        <v>52</v>
      </c>
    </row>
  </sheetData>
  <sheetProtection/>
  <mergeCells count="34">
    <mergeCell ref="C6:D6"/>
    <mergeCell ref="E4:F4"/>
    <mergeCell ref="E5:F5"/>
    <mergeCell ref="L5:L6"/>
    <mergeCell ref="I4:J4"/>
    <mergeCell ref="A4:A5"/>
    <mergeCell ref="B4:B5"/>
    <mergeCell ref="C4:D5"/>
    <mergeCell ref="AB5:AB7"/>
    <mergeCell ref="A11:M11"/>
    <mergeCell ref="M5:M6"/>
    <mergeCell ref="K5:K6"/>
    <mergeCell ref="A8:A10"/>
    <mergeCell ref="B8:B10"/>
    <mergeCell ref="C9:C10"/>
    <mergeCell ref="D9:D10"/>
    <mergeCell ref="I9:I10"/>
    <mergeCell ref="G5:H5"/>
    <mergeCell ref="I14:I15"/>
    <mergeCell ref="F14:F15"/>
    <mergeCell ref="I5:J5"/>
    <mergeCell ref="G8:G10"/>
    <mergeCell ref="H8:H10"/>
    <mergeCell ref="F9:F10"/>
    <mergeCell ref="N5:N6"/>
    <mergeCell ref="A1:N1"/>
    <mergeCell ref="A12:A15"/>
    <mergeCell ref="B12:B15"/>
    <mergeCell ref="C14:C15"/>
    <mergeCell ref="D14:D15"/>
    <mergeCell ref="E14:E15"/>
    <mergeCell ref="H12:H14"/>
    <mergeCell ref="G12:G13"/>
    <mergeCell ref="E9:E10"/>
  </mergeCells>
  <printOptions horizontalCentered="1"/>
  <pageMargins left="0.5118110236220472" right="0.5118110236220472" top="0.7480314960629921" bottom="0.11811023622047245" header="0.31496062992125984" footer="0.03937007874015748"/>
  <pageSetup horizontalDpi="600" verticalDpi="600" orientation="landscape" paperSize="9" scale="68" r:id="rId1"/>
  <colBreaks count="1" manualBreakCount="1">
    <brk id="14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602"/>
  <sheetViews>
    <sheetView zoomScalePageLayoutView="0" workbookViewId="0" topLeftCell="A7">
      <selection activeCell="J20" sqref="J20"/>
    </sheetView>
  </sheetViews>
  <sheetFormatPr defaultColWidth="8.28125" defaultRowHeight="15"/>
  <cols>
    <col min="1" max="1" width="72.421875" style="68" customWidth="1"/>
    <col min="2" max="6" width="11.140625" style="97" customWidth="1"/>
    <col min="7" max="7" width="11.140625" style="67" customWidth="1"/>
    <col min="8" max="9" width="13.140625" style="67" customWidth="1"/>
    <col min="10" max="10" width="12.421875" style="67" customWidth="1"/>
    <col min="11" max="11" width="10.8515625" style="67" customWidth="1"/>
    <col min="12" max="12" width="10.421875" style="67" customWidth="1"/>
    <col min="13" max="13" width="8.28125" style="67" customWidth="1"/>
    <col min="14" max="16384" width="8.28125" style="68" customWidth="1"/>
  </cols>
  <sheetData>
    <row r="1" spans="1:10" s="56" customFormat="1" ht="20.25">
      <c r="A1" s="54" t="s">
        <v>61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56" customFormat="1" ht="20.25" customHeight="1">
      <c r="A2" s="57" t="s">
        <v>62</v>
      </c>
      <c r="B2" s="58"/>
      <c r="C2" s="58"/>
      <c r="D2" s="58"/>
      <c r="E2" s="58"/>
      <c r="F2" s="58"/>
      <c r="G2" s="58"/>
      <c r="H2" s="59"/>
      <c r="I2" s="59"/>
      <c r="J2" s="59"/>
    </row>
    <row r="3" spans="1:10" s="56" customFormat="1" ht="14.25" customHeight="1">
      <c r="A3" s="60"/>
      <c r="B3" s="61"/>
      <c r="C3" s="61"/>
      <c r="D3" s="61"/>
      <c r="E3" s="61"/>
      <c r="F3" s="61"/>
      <c r="G3" s="61"/>
      <c r="H3" s="59"/>
      <c r="I3" s="59"/>
      <c r="J3" s="59"/>
    </row>
    <row r="4" spans="1:10" s="56" customFormat="1" ht="14.25" customHeight="1">
      <c r="A4" s="62"/>
      <c r="B4" s="63"/>
      <c r="C4" s="63"/>
      <c r="D4" s="63"/>
      <c r="E4" s="63"/>
      <c r="F4" s="63"/>
      <c r="G4" s="63"/>
      <c r="H4" s="59"/>
      <c r="I4" s="59"/>
      <c r="J4" s="59"/>
    </row>
    <row r="5" spans="1:7" s="56" customFormat="1" ht="32.25" customHeight="1" thickBot="1">
      <c r="A5" s="231" t="s">
        <v>63</v>
      </c>
      <c r="B5" s="231"/>
      <c r="C5" s="231"/>
      <c r="D5" s="231"/>
      <c r="E5" s="231"/>
      <c r="F5" s="231"/>
      <c r="G5" s="64"/>
    </row>
    <row r="6" spans="1:7" ht="15.75">
      <c r="A6" s="232"/>
      <c r="B6" s="65">
        <f>C6-1</f>
        <v>2020</v>
      </c>
      <c r="C6" s="65">
        <f>D6-1</f>
        <v>2021</v>
      </c>
      <c r="D6" s="65">
        <f>E6-1</f>
        <v>2022</v>
      </c>
      <c r="E6" s="65">
        <f>F6-1</f>
        <v>2023</v>
      </c>
      <c r="F6" s="66">
        <v>2024</v>
      </c>
      <c r="G6"/>
    </row>
    <row r="7" spans="1:7" ht="16.5" thickBot="1">
      <c r="A7" s="233"/>
      <c r="B7" s="69" t="s">
        <v>64</v>
      </c>
      <c r="C7" s="234" t="s">
        <v>65</v>
      </c>
      <c r="D7" s="235"/>
      <c r="E7" s="235"/>
      <c r="F7" s="236"/>
      <c r="G7"/>
    </row>
    <row r="8" spans="1:7" s="74" customFormat="1" ht="33.75">
      <c r="A8" s="70" t="s">
        <v>66</v>
      </c>
      <c r="B8" s="71"/>
      <c r="C8" s="72"/>
      <c r="D8" s="72"/>
      <c r="E8" s="72"/>
      <c r="F8" s="73"/>
      <c r="G8"/>
    </row>
    <row r="9" spans="1:9" ht="15">
      <c r="A9" s="75" t="s">
        <v>67</v>
      </c>
      <c r="B9" s="76">
        <v>104.91</v>
      </c>
      <c r="C9" s="77">
        <v>105.766</v>
      </c>
      <c r="D9" s="77">
        <v>103.967</v>
      </c>
      <c r="E9" s="77">
        <v>103.995</v>
      </c>
      <c r="F9" s="78">
        <v>103.991</v>
      </c>
      <c r="G9"/>
      <c r="H9" s="79">
        <v>1</v>
      </c>
      <c r="I9" s="79"/>
    </row>
    <row r="10" spans="1:9" ht="15">
      <c r="A10" s="75" t="s">
        <v>68</v>
      </c>
      <c r="B10" s="76">
        <v>103.38</v>
      </c>
      <c r="C10" s="146">
        <v>106.001</v>
      </c>
      <c r="D10" s="147">
        <v>104.324</v>
      </c>
      <c r="E10" s="77">
        <v>103.96</v>
      </c>
      <c r="F10" s="78">
        <v>103.98</v>
      </c>
      <c r="G10"/>
      <c r="H10" s="79">
        <f>H9+1</f>
        <v>2</v>
      </c>
      <c r="I10" s="79"/>
    </row>
    <row r="11" spans="1:8" s="74" customFormat="1" ht="15.75">
      <c r="A11" s="80" t="s">
        <v>69</v>
      </c>
      <c r="B11" s="81"/>
      <c r="C11" s="82"/>
      <c r="D11" s="82"/>
      <c r="E11" s="82"/>
      <c r="F11" s="83"/>
      <c r="G11"/>
      <c r="H11" s="79">
        <f aca="true" t="shared" si="0" ref="H11:H34">H10+1</f>
        <v>3</v>
      </c>
    </row>
    <row r="12" spans="1:9" ht="15">
      <c r="A12" s="75" t="s">
        <v>67</v>
      </c>
      <c r="B12" s="76">
        <v>105.77</v>
      </c>
      <c r="C12" s="77">
        <v>106.249</v>
      </c>
      <c r="D12" s="77">
        <v>103.895</v>
      </c>
      <c r="E12" s="77">
        <v>103.936</v>
      </c>
      <c r="F12" s="78">
        <v>103.96</v>
      </c>
      <c r="G12"/>
      <c r="H12" s="79">
        <f t="shared" si="0"/>
        <v>4</v>
      </c>
      <c r="I12" s="79"/>
    </row>
    <row r="13" spans="1:9" ht="15">
      <c r="A13" s="84" t="s">
        <v>68</v>
      </c>
      <c r="B13" s="85">
        <v>103.63</v>
      </c>
      <c r="C13" s="86">
        <v>106.868</v>
      </c>
      <c r="D13" s="86">
        <v>104.417</v>
      </c>
      <c r="E13" s="86">
        <v>103.878</v>
      </c>
      <c r="F13" s="87">
        <v>103.932</v>
      </c>
      <c r="G13"/>
      <c r="H13" s="79">
        <f t="shared" si="0"/>
        <v>5</v>
      </c>
      <c r="I13" s="79"/>
    </row>
    <row r="14" spans="1:8" s="74" customFormat="1" ht="15">
      <c r="A14" s="88" t="s">
        <v>70</v>
      </c>
      <c r="B14" s="81"/>
      <c r="C14" s="82"/>
      <c r="D14" s="82"/>
      <c r="E14" s="82"/>
      <c r="F14" s="83"/>
      <c r="G14"/>
      <c r="H14" s="79">
        <f t="shared" si="0"/>
        <v>6</v>
      </c>
    </row>
    <row r="15" spans="1:9" ht="15">
      <c r="A15" s="75" t="s">
        <v>67</v>
      </c>
      <c r="B15" s="76">
        <v>106.69</v>
      </c>
      <c r="C15" s="77">
        <v>105.348</v>
      </c>
      <c r="D15" s="77">
        <v>103.834</v>
      </c>
      <c r="E15" s="77">
        <v>103.79</v>
      </c>
      <c r="F15" s="78">
        <v>103.891</v>
      </c>
      <c r="G15"/>
      <c r="H15" s="79">
        <f t="shared" si="0"/>
        <v>7</v>
      </c>
      <c r="I15" s="79"/>
    </row>
    <row r="16" spans="1:9" ht="15">
      <c r="A16" s="84" t="s">
        <v>71</v>
      </c>
      <c r="B16" s="85">
        <v>103.91</v>
      </c>
      <c r="C16" s="86">
        <v>106.948</v>
      </c>
      <c r="D16" s="86">
        <v>103.767</v>
      </c>
      <c r="E16" s="86">
        <v>103.822</v>
      </c>
      <c r="F16" s="87">
        <v>103.81</v>
      </c>
      <c r="G16"/>
      <c r="H16" s="79">
        <f t="shared" si="0"/>
        <v>8</v>
      </c>
      <c r="I16" s="79"/>
    </row>
    <row r="17" spans="1:8" s="74" customFormat="1" ht="15">
      <c r="A17" s="89" t="s">
        <v>72</v>
      </c>
      <c r="B17" s="81"/>
      <c r="C17" s="82"/>
      <c r="D17" s="82"/>
      <c r="E17" s="82"/>
      <c r="F17" s="83"/>
      <c r="G17"/>
      <c r="H17" s="79">
        <f t="shared" si="0"/>
        <v>9</v>
      </c>
    </row>
    <row r="18" spans="1:9" ht="15">
      <c r="A18" s="75" t="s">
        <v>67</v>
      </c>
      <c r="B18" s="76">
        <v>105.44</v>
      </c>
      <c r="C18" s="77">
        <v>106.645</v>
      </c>
      <c r="D18" s="77">
        <v>103.76</v>
      </c>
      <c r="E18" s="77">
        <v>103.487</v>
      </c>
      <c r="F18" s="78">
        <v>103.599</v>
      </c>
      <c r="G18"/>
      <c r="H18" s="79">
        <f t="shared" si="0"/>
        <v>10</v>
      </c>
      <c r="I18" s="79"/>
    </row>
    <row r="19" spans="1:9" ht="15">
      <c r="A19" s="84" t="s">
        <v>71</v>
      </c>
      <c r="B19" s="85">
        <v>103.68</v>
      </c>
      <c r="C19" s="86">
        <v>107.047</v>
      </c>
      <c r="D19" s="86">
        <v>104.522</v>
      </c>
      <c r="E19" s="86">
        <v>103.551</v>
      </c>
      <c r="F19" s="87">
        <v>103.509</v>
      </c>
      <c r="G19"/>
      <c r="H19" s="79">
        <f t="shared" si="0"/>
        <v>11</v>
      </c>
      <c r="I19" s="79"/>
    </row>
    <row r="20" spans="1:8" s="74" customFormat="1" ht="25.5" customHeight="1">
      <c r="A20" s="88" t="s">
        <v>73</v>
      </c>
      <c r="B20" s="81"/>
      <c r="C20" s="82"/>
      <c r="D20" s="82"/>
      <c r="E20" s="82"/>
      <c r="F20" s="83"/>
      <c r="G20"/>
      <c r="H20" s="79">
        <f t="shared" si="0"/>
        <v>12</v>
      </c>
    </row>
    <row r="21" spans="1:9" ht="15">
      <c r="A21" s="75" t="s">
        <v>67</v>
      </c>
      <c r="B21" s="76">
        <v>104.79</v>
      </c>
      <c r="C21" s="77">
        <v>107.232</v>
      </c>
      <c r="D21" s="77">
        <v>103.957</v>
      </c>
      <c r="E21" s="77">
        <v>104.085</v>
      </c>
      <c r="F21" s="78">
        <v>104.032</v>
      </c>
      <c r="G21"/>
      <c r="H21" s="79">
        <f t="shared" si="0"/>
        <v>13</v>
      </c>
      <c r="I21" s="79"/>
    </row>
    <row r="22" spans="1:9" ht="15">
      <c r="A22" s="84" t="s">
        <v>71</v>
      </c>
      <c r="B22" s="85">
        <v>103.32</v>
      </c>
      <c r="C22" s="86">
        <v>106.814</v>
      </c>
      <c r="D22" s="86">
        <v>105.14</v>
      </c>
      <c r="E22" s="86">
        <v>103.935</v>
      </c>
      <c r="F22" s="87">
        <v>104.058</v>
      </c>
      <c r="G22"/>
      <c r="H22" s="79">
        <f t="shared" si="0"/>
        <v>14</v>
      </c>
      <c r="I22" s="79"/>
    </row>
    <row r="23" spans="1:8" s="74" customFormat="1" ht="15">
      <c r="A23" s="89" t="s">
        <v>74</v>
      </c>
      <c r="B23" s="81"/>
      <c r="C23" s="82"/>
      <c r="D23" s="82"/>
      <c r="E23" s="82"/>
      <c r="F23" s="83"/>
      <c r="G23"/>
      <c r="H23" s="79">
        <f t="shared" si="0"/>
        <v>15</v>
      </c>
    </row>
    <row r="24" spans="1:9" ht="15">
      <c r="A24" s="75" t="s">
        <v>67</v>
      </c>
      <c r="B24" s="76">
        <v>105.093</v>
      </c>
      <c r="C24" s="77">
        <v>107.152</v>
      </c>
      <c r="D24" s="77">
        <v>103.98</v>
      </c>
      <c r="E24" s="77">
        <v>104.074</v>
      </c>
      <c r="F24" s="78">
        <v>104.074</v>
      </c>
      <c r="G24"/>
      <c r="H24" s="79">
        <f t="shared" si="0"/>
        <v>16</v>
      </c>
      <c r="I24" s="79"/>
    </row>
    <row r="25" spans="1:9" ht="15">
      <c r="A25" s="84" t="s">
        <v>71</v>
      </c>
      <c r="B25" s="85">
        <v>103.501</v>
      </c>
      <c r="C25" s="86">
        <v>106.897</v>
      </c>
      <c r="D25" s="86">
        <v>105.151</v>
      </c>
      <c r="E25" s="86">
        <v>103.936</v>
      </c>
      <c r="F25" s="87">
        <v>104.074</v>
      </c>
      <c r="G25"/>
      <c r="H25" s="79">
        <f t="shared" si="0"/>
        <v>17</v>
      </c>
      <c r="I25" s="79"/>
    </row>
    <row r="26" spans="1:8" s="74" customFormat="1" ht="15.75">
      <c r="A26" s="80" t="s">
        <v>75</v>
      </c>
      <c r="B26" s="81"/>
      <c r="C26" s="82"/>
      <c r="D26" s="82"/>
      <c r="E26" s="82"/>
      <c r="F26" s="83"/>
      <c r="G26"/>
      <c r="H26" s="79">
        <f t="shared" si="0"/>
        <v>18</v>
      </c>
    </row>
    <row r="27" spans="1:9" ht="15">
      <c r="A27" s="75" t="s">
        <v>67</v>
      </c>
      <c r="B27" s="76">
        <v>102.7</v>
      </c>
      <c r="C27" s="77">
        <v>104.451</v>
      </c>
      <c r="D27" s="77">
        <v>104.162</v>
      </c>
      <c r="E27" s="77">
        <v>104.155</v>
      </c>
      <c r="F27" s="78">
        <v>104.071</v>
      </c>
      <c r="G27"/>
      <c r="H27" s="79">
        <f t="shared" si="0"/>
        <v>19</v>
      </c>
      <c r="I27" s="79"/>
    </row>
    <row r="28" spans="1:9" ht="15">
      <c r="A28" s="84" t="s">
        <v>68</v>
      </c>
      <c r="B28" s="85">
        <v>102.72</v>
      </c>
      <c r="C28" s="86">
        <v>103.699</v>
      </c>
      <c r="D28" s="86">
        <v>104.026</v>
      </c>
      <c r="E28" s="86">
        <v>104.182</v>
      </c>
      <c r="F28" s="87">
        <v>104.109</v>
      </c>
      <c r="G28"/>
      <c r="H28" s="79">
        <f t="shared" si="0"/>
        <v>20</v>
      </c>
      <c r="I28" s="79"/>
    </row>
    <row r="29" spans="1:8" s="74" customFormat="1" ht="15">
      <c r="A29" s="88" t="s">
        <v>76</v>
      </c>
      <c r="B29" s="81"/>
      <c r="C29" s="82"/>
      <c r="D29" s="82"/>
      <c r="E29" s="82"/>
      <c r="F29" s="83"/>
      <c r="G29"/>
      <c r="H29" s="79">
        <f t="shared" si="0"/>
        <v>21</v>
      </c>
    </row>
    <row r="30" spans="1:9" ht="15">
      <c r="A30" s="75" t="s">
        <v>67</v>
      </c>
      <c r="B30" s="76">
        <v>103.82</v>
      </c>
      <c r="C30" s="101">
        <v>103.783</v>
      </c>
      <c r="D30" s="101">
        <v>103.872</v>
      </c>
      <c r="E30" s="77">
        <v>103.872</v>
      </c>
      <c r="F30" s="78">
        <v>103.872</v>
      </c>
      <c r="G30"/>
      <c r="H30" s="79">
        <f t="shared" si="0"/>
        <v>22</v>
      </c>
      <c r="I30" s="79"/>
    </row>
    <row r="31" spans="1:9" ht="15">
      <c r="A31" s="84" t="s">
        <v>71</v>
      </c>
      <c r="B31" s="85">
        <v>103.26</v>
      </c>
      <c r="C31" s="86">
        <v>103.728</v>
      </c>
      <c r="D31" s="86">
        <v>103.695</v>
      </c>
      <c r="E31" s="86">
        <v>103.872</v>
      </c>
      <c r="F31" s="87">
        <v>103.872</v>
      </c>
      <c r="G31"/>
      <c r="H31" s="79">
        <f t="shared" si="0"/>
        <v>23</v>
      </c>
      <c r="I31" s="79"/>
    </row>
    <row r="32" spans="1:8" s="74" customFormat="1" ht="15">
      <c r="A32" s="88" t="s">
        <v>77</v>
      </c>
      <c r="B32" s="81"/>
      <c r="C32" s="82"/>
      <c r="D32" s="82"/>
      <c r="E32" s="82"/>
      <c r="F32" s="83"/>
      <c r="G32"/>
      <c r="H32" s="79">
        <f t="shared" si="0"/>
        <v>24</v>
      </c>
    </row>
    <row r="33" spans="1:9" ht="15">
      <c r="A33" s="75" t="s">
        <v>67</v>
      </c>
      <c r="B33" s="76">
        <v>102.149</v>
      </c>
      <c r="C33" s="77">
        <v>104.784</v>
      </c>
      <c r="D33" s="77">
        <v>104.304</v>
      </c>
      <c r="E33" s="77">
        <v>104.294</v>
      </c>
      <c r="F33" s="78">
        <v>104.169</v>
      </c>
      <c r="G33"/>
      <c r="H33" s="79">
        <f t="shared" si="0"/>
        <v>25</v>
      </c>
      <c r="I33" s="79"/>
    </row>
    <row r="34" spans="1:9" s="95" customFormat="1" ht="15.75" thickBot="1">
      <c r="A34" s="90" t="s">
        <v>71</v>
      </c>
      <c r="B34" s="91">
        <v>102.454</v>
      </c>
      <c r="C34" s="92">
        <v>103.676</v>
      </c>
      <c r="D34" s="92">
        <v>104.185</v>
      </c>
      <c r="E34" s="92">
        <v>104.334</v>
      </c>
      <c r="F34" s="93">
        <v>104.226</v>
      </c>
      <c r="G34"/>
      <c r="H34" s="79">
        <f t="shared" si="0"/>
        <v>26</v>
      </c>
      <c r="I34" s="94"/>
    </row>
    <row r="35" spans="1:9" ht="12">
      <c r="A35" s="96"/>
      <c r="B35" s="79"/>
      <c r="C35" s="96"/>
      <c r="D35" s="96"/>
      <c r="E35" s="96"/>
      <c r="F35" s="96"/>
      <c r="G35" s="79"/>
      <c r="H35" s="79"/>
      <c r="I35" s="79"/>
    </row>
    <row r="36" spans="1:9" ht="12">
      <c r="A36" s="96"/>
      <c r="B36" s="96"/>
      <c r="C36" s="96"/>
      <c r="D36" s="96"/>
      <c r="E36" s="96"/>
      <c r="F36" s="96"/>
      <c r="G36" s="79"/>
      <c r="H36" s="79"/>
      <c r="I36" s="79"/>
    </row>
    <row r="37" spans="1:25" s="67" customFormat="1" ht="12">
      <c r="A37" s="96"/>
      <c r="B37" s="96"/>
      <c r="C37" s="96"/>
      <c r="D37" s="96"/>
      <c r="E37" s="96"/>
      <c r="F37" s="96"/>
      <c r="G37" s="79"/>
      <c r="H37" s="79"/>
      <c r="I37" s="79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</row>
    <row r="38" spans="1:25" s="67" customFormat="1" ht="12">
      <c r="A38" s="96"/>
      <c r="B38" s="96"/>
      <c r="C38" s="96"/>
      <c r="D38" s="96"/>
      <c r="E38" s="96"/>
      <c r="F38" s="96"/>
      <c r="G38" s="79"/>
      <c r="H38" s="79"/>
      <c r="I38" s="79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</row>
    <row r="39" spans="1:25" s="67" customFormat="1" ht="12">
      <c r="A39" s="96"/>
      <c r="B39" s="96"/>
      <c r="C39" s="96"/>
      <c r="D39" s="96"/>
      <c r="E39" s="96"/>
      <c r="F39" s="96"/>
      <c r="G39" s="79"/>
      <c r="H39" s="79"/>
      <c r="I39" s="79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</row>
    <row r="40" spans="1:25" s="67" customFormat="1" ht="12">
      <c r="A40" s="96"/>
      <c r="B40" s="96"/>
      <c r="C40" s="96"/>
      <c r="D40" s="96"/>
      <c r="E40" s="96"/>
      <c r="F40" s="96"/>
      <c r="G40" s="79"/>
      <c r="H40" s="79"/>
      <c r="I40" s="79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</row>
    <row r="41" spans="1:25" s="67" customFormat="1" ht="12">
      <c r="A41" s="96"/>
      <c r="B41" s="96"/>
      <c r="C41" s="96"/>
      <c r="D41" s="96"/>
      <c r="E41" s="96"/>
      <c r="F41" s="96"/>
      <c r="G41" s="79"/>
      <c r="H41" s="79"/>
      <c r="I41" s="79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</row>
    <row r="42" spans="1:25" s="67" customFormat="1" ht="12">
      <c r="A42" s="96"/>
      <c r="B42" s="96"/>
      <c r="C42" s="96"/>
      <c r="D42" s="96"/>
      <c r="E42" s="96"/>
      <c r="F42" s="96"/>
      <c r="G42" s="79"/>
      <c r="H42" s="79"/>
      <c r="I42" s="79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</row>
    <row r="43" spans="1:25" s="67" customFormat="1" ht="12">
      <c r="A43" s="96"/>
      <c r="B43" s="96"/>
      <c r="C43" s="96"/>
      <c r="D43" s="96"/>
      <c r="E43" s="96"/>
      <c r="F43" s="96"/>
      <c r="G43" s="79"/>
      <c r="H43" s="79"/>
      <c r="I43" s="79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</row>
    <row r="44" spans="1:25" s="67" customFormat="1" ht="12">
      <c r="A44" s="96"/>
      <c r="B44" s="96"/>
      <c r="C44" s="96"/>
      <c r="D44" s="96"/>
      <c r="E44" s="96"/>
      <c r="F44" s="96"/>
      <c r="G44" s="79"/>
      <c r="H44" s="79"/>
      <c r="I44" s="79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</row>
    <row r="45" spans="1:25" s="67" customFormat="1" ht="12">
      <c r="A45" s="96"/>
      <c r="B45" s="96"/>
      <c r="C45" s="96"/>
      <c r="D45" s="96"/>
      <c r="E45" s="96"/>
      <c r="F45" s="96"/>
      <c r="G45" s="79"/>
      <c r="H45" s="79"/>
      <c r="I45" s="79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</row>
    <row r="46" spans="1:25" s="67" customFormat="1" ht="12">
      <c r="A46" s="96"/>
      <c r="B46" s="96"/>
      <c r="C46" s="96"/>
      <c r="D46" s="96"/>
      <c r="E46" s="96"/>
      <c r="F46" s="96"/>
      <c r="G46" s="79"/>
      <c r="H46" s="79"/>
      <c r="I46" s="79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</row>
    <row r="47" spans="1:25" s="67" customFormat="1" ht="12">
      <c r="A47" s="96"/>
      <c r="B47" s="96"/>
      <c r="C47" s="96"/>
      <c r="D47" s="96"/>
      <c r="E47" s="96"/>
      <c r="F47" s="96"/>
      <c r="G47" s="79"/>
      <c r="H47" s="79"/>
      <c r="I47" s="79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</row>
    <row r="48" spans="1:25" s="67" customFormat="1" ht="12">
      <c r="A48" s="96"/>
      <c r="B48" s="96"/>
      <c r="C48" s="96"/>
      <c r="D48" s="96"/>
      <c r="E48" s="96"/>
      <c r="F48" s="96"/>
      <c r="G48" s="79"/>
      <c r="H48" s="79"/>
      <c r="I48" s="79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</row>
    <row r="49" spans="1:25" s="67" customFormat="1" ht="12">
      <c r="A49" s="96"/>
      <c r="B49" s="96"/>
      <c r="C49" s="96"/>
      <c r="D49" s="96"/>
      <c r="E49" s="96"/>
      <c r="F49" s="96"/>
      <c r="G49" s="79"/>
      <c r="H49" s="79"/>
      <c r="I49" s="79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</row>
    <row r="50" spans="1:25" s="67" customFormat="1" ht="12">
      <c r="A50" s="96"/>
      <c r="B50" s="96"/>
      <c r="C50" s="96"/>
      <c r="D50" s="96"/>
      <c r="E50" s="96"/>
      <c r="F50" s="96"/>
      <c r="G50" s="79"/>
      <c r="H50" s="79"/>
      <c r="I50" s="79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</row>
    <row r="51" spans="1:25" s="67" customFormat="1" ht="12">
      <c r="A51" s="96"/>
      <c r="B51" s="96"/>
      <c r="C51" s="96"/>
      <c r="D51" s="96"/>
      <c r="E51" s="96"/>
      <c r="F51" s="96"/>
      <c r="G51" s="79"/>
      <c r="H51" s="79"/>
      <c r="I51" s="79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</row>
    <row r="52" spans="1:25" s="67" customFormat="1" ht="12">
      <c r="A52" s="96"/>
      <c r="B52" s="96"/>
      <c r="C52" s="96"/>
      <c r="D52" s="96"/>
      <c r="E52" s="96"/>
      <c r="F52" s="96"/>
      <c r="G52" s="79"/>
      <c r="H52" s="79"/>
      <c r="I52" s="79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</row>
    <row r="53" spans="1:25" s="67" customFormat="1" ht="12">
      <c r="A53" s="96"/>
      <c r="B53" s="96"/>
      <c r="C53" s="96"/>
      <c r="D53" s="96"/>
      <c r="E53" s="96"/>
      <c r="F53" s="96"/>
      <c r="G53" s="79"/>
      <c r="H53" s="79"/>
      <c r="I53" s="79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</row>
    <row r="54" spans="1:25" s="67" customFormat="1" ht="12">
      <c r="A54" s="96"/>
      <c r="B54" s="96"/>
      <c r="C54" s="96"/>
      <c r="D54" s="96"/>
      <c r="E54" s="96"/>
      <c r="F54" s="96"/>
      <c r="G54" s="79"/>
      <c r="H54" s="79"/>
      <c r="I54" s="79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</row>
    <row r="55" spans="1:25" s="67" customFormat="1" ht="12">
      <c r="A55" s="96"/>
      <c r="B55" s="96"/>
      <c r="C55" s="96"/>
      <c r="D55" s="96"/>
      <c r="E55" s="96"/>
      <c r="F55" s="96"/>
      <c r="G55" s="79"/>
      <c r="H55" s="79"/>
      <c r="I55" s="79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</row>
    <row r="56" spans="1:25" s="67" customFormat="1" ht="12">
      <c r="A56" s="96"/>
      <c r="B56" s="96"/>
      <c r="C56" s="96"/>
      <c r="D56" s="96"/>
      <c r="E56" s="96"/>
      <c r="F56" s="96"/>
      <c r="G56" s="79"/>
      <c r="H56" s="79"/>
      <c r="I56" s="79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</row>
    <row r="57" spans="1:25" s="67" customFormat="1" ht="12">
      <c r="A57" s="96"/>
      <c r="B57" s="96"/>
      <c r="C57" s="96"/>
      <c r="D57" s="96"/>
      <c r="E57" s="96"/>
      <c r="F57" s="96"/>
      <c r="G57" s="79"/>
      <c r="H57" s="79"/>
      <c r="I57" s="79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</row>
    <row r="58" spans="1:25" s="67" customFormat="1" ht="12">
      <c r="A58" s="96"/>
      <c r="B58" s="96"/>
      <c r="C58" s="96"/>
      <c r="D58" s="96"/>
      <c r="E58" s="96"/>
      <c r="F58" s="96"/>
      <c r="G58" s="79"/>
      <c r="H58" s="79"/>
      <c r="I58" s="79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</row>
    <row r="59" spans="1:25" s="67" customFormat="1" ht="12">
      <c r="A59" s="96"/>
      <c r="B59" s="96"/>
      <c r="C59" s="96"/>
      <c r="D59" s="96"/>
      <c r="E59" s="96"/>
      <c r="F59" s="96"/>
      <c r="G59" s="79"/>
      <c r="H59" s="79"/>
      <c r="I59" s="79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</row>
    <row r="60" spans="1:25" s="67" customFormat="1" ht="12">
      <c r="A60" s="96"/>
      <c r="B60" s="96"/>
      <c r="C60" s="96"/>
      <c r="D60" s="96"/>
      <c r="E60" s="96"/>
      <c r="F60" s="96"/>
      <c r="G60" s="79"/>
      <c r="H60" s="79"/>
      <c r="I60" s="79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</row>
    <row r="61" spans="1:25" s="67" customFormat="1" ht="12">
      <c r="A61" s="96"/>
      <c r="B61" s="96"/>
      <c r="C61" s="96"/>
      <c r="D61" s="96"/>
      <c r="E61" s="96"/>
      <c r="F61" s="96"/>
      <c r="G61" s="79"/>
      <c r="H61" s="79"/>
      <c r="I61" s="79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</row>
    <row r="62" spans="1:25" s="67" customFormat="1" ht="12">
      <c r="A62" s="96"/>
      <c r="B62" s="96"/>
      <c r="C62" s="96"/>
      <c r="D62" s="96"/>
      <c r="E62" s="96"/>
      <c r="F62" s="96"/>
      <c r="G62" s="79"/>
      <c r="H62" s="79"/>
      <c r="I62" s="79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</row>
    <row r="63" spans="1:25" s="67" customFormat="1" ht="12">
      <c r="A63" s="96"/>
      <c r="B63" s="96"/>
      <c r="C63" s="96"/>
      <c r="D63" s="96"/>
      <c r="E63" s="96"/>
      <c r="F63" s="96"/>
      <c r="G63" s="79"/>
      <c r="H63" s="79"/>
      <c r="I63" s="79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</row>
    <row r="64" spans="1:25" s="67" customFormat="1" ht="12">
      <c r="A64" s="96"/>
      <c r="B64" s="96"/>
      <c r="C64" s="96"/>
      <c r="D64" s="96"/>
      <c r="E64" s="96"/>
      <c r="F64" s="96"/>
      <c r="G64" s="79"/>
      <c r="H64" s="79"/>
      <c r="I64" s="79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</row>
    <row r="65" spans="1:25" s="67" customFormat="1" ht="12">
      <c r="A65" s="96"/>
      <c r="B65" s="96"/>
      <c r="C65" s="96"/>
      <c r="D65" s="96"/>
      <c r="E65" s="96"/>
      <c r="F65" s="96"/>
      <c r="G65" s="79"/>
      <c r="H65" s="79"/>
      <c r="I65" s="79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</row>
    <row r="66" spans="1:25" s="67" customFormat="1" ht="12">
      <c r="A66" s="96"/>
      <c r="B66" s="96"/>
      <c r="C66" s="96"/>
      <c r="D66" s="96"/>
      <c r="E66" s="96"/>
      <c r="F66" s="96"/>
      <c r="G66" s="79"/>
      <c r="H66" s="79"/>
      <c r="I66" s="79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</row>
    <row r="67" spans="1:25" s="67" customFormat="1" ht="12">
      <c r="A67" s="96"/>
      <c r="B67" s="96"/>
      <c r="C67" s="96"/>
      <c r="D67" s="96"/>
      <c r="E67" s="96"/>
      <c r="F67" s="96"/>
      <c r="G67" s="79"/>
      <c r="H67" s="79"/>
      <c r="I67" s="79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</row>
    <row r="68" spans="1:25" s="67" customFormat="1" ht="12">
      <c r="A68" s="96"/>
      <c r="B68" s="96"/>
      <c r="C68" s="96"/>
      <c r="D68" s="96"/>
      <c r="E68" s="96"/>
      <c r="F68" s="96"/>
      <c r="G68" s="79"/>
      <c r="H68" s="79"/>
      <c r="I68" s="79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</row>
    <row r="69" spans="1:25" s="67" customFormat="1" ht="12">
      <c r="A69" s="96"/>
      <c r="B69" s="96"/>
      <c r="C69" s="96"/>
      <c r="D69" s="96"/>
      <c r="E69" s="96"/>
      <c r="F69" s="96"/>
      <c r="G69" s="79"/>
      <c r="H69" s="79"/>
      <c r="I69" s="79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</row>
    <row r="70" spans="1:25" s="67" customFormat="1" ht="12">
      <c r="A70" s="96"/>
      <c r="B70" s="96"/>
      <c r="C70" s="96"/>
      <c r="D70" s="96"/>
      <c r="E70" s="96"/>
      <c r="F70" s="96"/>
      <c r="G70" s="79"/>
      <c r="H70" s="79"/>
      <c r="I70" s="79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</row>
    <row r="71" spans="1:25" s="67" customFormat="1" ht="12">
      <c r="A71" s="96"/>
      <c r="B71" s="96"/>
      <c r="C71" s="96"/>
      <c r="D71" s="96"/>
      <c r="E71" s="96"/>
      <c r="F71" s="96"/>
      <c r="G71" s="79"/>
      <c r="H71" s="79"/>
      <c r="I71" s="79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</row>
    <row r="72" spans="1:25" s="67" customFormat="1" ht="12">
      <c r="A72" s="96"/>
      <c r="B72" s="96"/>
      <c r="C72" s="96"/>
      <c r="D72" s="96"/>
      <c r="E72" s="96"/>
      <c r="F72" s="96"/>
      <c r="G72" s="79"/>
      <c r="H72" s="79"/>
      <c r="I72" s="79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</row>
    <row r="73" spans="1:25" s="67" customFormat="1" ht="12">
      <c r="A73" s="96"/>
      <c r="B73" s="96"/>
      <c r="C73" s="96"/>
      <c r="D73" s="96"/>
      <c r="E73" s="96"/>
      <c r="F73" s="96"/>
      <c r="G73" s="79"/>
      <c r="H73" s="79"/>
      <c r="I73" s="79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</row>
    <row r="74" spans="1:25" s="67" customFormat="1" ht="12">
      <c r="A74" s="96"/>
      <c r="B74" s="96"/>
      <c r="C74" s="96"/>
      <c r="D74" s="96"/>
      <c r="E74" s="96"/>
      <c r="F74" s="96"/>
      <c r="G74" s="79"/>
      <c r="H74" s="79"/>
      <c r="I74" s="79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</row>
    <row r="75" spans="1:25" s="67" customFormat="1" ht="12">
      <c r="A75" s="96"/>
      <c r="B75" s="96"/>
      <c r="C75" s="96"/>
      <c r="D75" s="96"/>
      <c r="E75" s="96"/>
      <c r="F75" s="96"/>
      <c r="G75" s="79"/>
      <c r="H75" s="79"/>
      <c r="I75" s="79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</row>
    <row r="76" spans="1:25" s="67" customFormat="1" ht="12">
      <c r="A76" s="96"/>
      <c r="B76" s="96"/>
      <c r="C76" s="96"/>
      <c r="D76" s="96"/>
      <c r="E76" s="96"/>
      <c r="F76" s="96"/>
      <c r="G76" s="79"/>
      <c r="H76" s="79"/>
      <c r="I76" s="79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</row>
    <row r="77" spans="1:25" s="67" customFormat="1" ht="12">
      <c r="A77" s="96"/>
      <c r="B77" s="96"/>
      <c r="C77" s="96"/>
      <c r="D77" s="96"/>
      <c r="E77" s="96"/>
      <c r="F77" s="96"/>
      <c r="G77" s="79"/>
      <c r="H77" s="79"/>
      <c r="I77" s="79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</row>
    <row r="78" spans="1:25" s="67" customFormat="1" ht="12">
      <c r="A78" s="96"/>
      <c r="B78" s="96"/>
      <c r="C78" s="96"/>
      <c r="D78" s="96"/>
      <c r="E78" s="96"/>
      <c r="F78" s="96"/>
      <c r="G78" s="79"/>
      <c r="H78" s="79"/>
      <c r="I78" s="79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</row>
    <row r="79" spans="1:25" s="67" customFormat="1" ht="12">
      <c r="A79" s="96"/>
      <c r="B79" s="96"/>
      <c r="C79" s="96"/>
      <c r="D79" s="96"/>
      <c r="E79" s="96"/>
      <c r="F79" s="96"/>
      <c r="G79" s="79"/>
      <c r="H79" s="79"/>
      <c r="I79" s="79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</row>
    <row r="80" spans="1:25" s="67" customFormat="1" ht="12">
      <c r="A80" s="96"/>
      <c r="B80" s="96"/>
      <c r="C80" s="96"/>
      <c r="D80" s="96"/>
      <c r="E80" s="96"/>
      <c r="F80" s="96"/>
      <c r="G80" s="79"/>
      <c r="H80" s="79"/>
      <c r="I80" s="79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</row>
    <row r="81" spans="1:25" s="67" customFormat="1" ht="12">
      <c r="A81" s="96"/>
      <c r="B81" s="96"/>
      <c r="C81" s="96"/>
      <c r="D81" s="96"/>
      <c r="E81" s="96"/>
      <c r="F81" s="96"/>
      <c r="G81" s="79"/>
      <c r="H81" s="79"/>
      <c r="I81" s="79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</row>
    <row r="82" spans="1:25" s="67" customFormat="1" ht="12">
      <c r="A82" s="96"/>
      <c r="B82" s="96"/>
      <c r="C82" s="96"/>
      <c r="D82" s="96"/>
      <c r="E82" s="96"/>
      <c r="F82" s="96"/>
      <c r="G82" s="79"/>
      <c r="H82" s="79"/>
      <c r="I82" s="79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</row>
    <row r="83" spans="1:25" s="67" customFormat="1" ht="12">
      <c r="A83" s="96"/>
      <c r="B83" s="96"/>
      <c r="C83" s="96"/>
      <c r="D83" s="96"/>
      <c r="E83" s="96"/>
      <c r="F83" s="96"/>
      <c r="G83" s="79"/>
      <c r="H83" s="79"/>
      <c r="I83" s="79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</row>
    <row r="84" spans="1:25" s="67" customFormat="1" ht="12">
      <c r="A84" s="96"/>
      <c r="B84" s="96"/>
      <c r="C84" s="96"/>
      <c r="D84" s="96"/>
      <c r="E84" s="96"/>
      <c r="F84" s="96"/>
      <c r="G84" s="79"/>
      <c r="H84" s="79"/>
      <c r="I84" s="79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</row>
    <row r="85" spans="1:25" s="67" customFormat="1" ht="12">
      <c r="A85" s="96"/>
      <c r="B85" s="96"/>
      <c r="C85" s="96"/>
      <c r="D85" s="96"/>
      <c r="E85" s="96"/>
      <c r="F85" s="96"/>
      <c r="G85" s="79"/>
      <c r="H85" s="79"/>
      <c r="I85" s="79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</row>
    <row r="86" spans="1:25" s="67" customFormat="1" ht="12">
      <c r="A86" s="96"/>
      <c r="B86" s="96"/>
      <c r="C86" s="96"/>
      <c r="D86" s="96"/>
      <c r="E86" s="96"/>
      <c r="F86" s="96"/>
      <c r="G86" s="79"/>
      <c r="H86" s="79"/>
      <c r="I86" s="79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</row>
    <row r="87" spans="1:25" s="67" customFormat="1" ht="12">
      <c r="A87" s="96"/>
      <c r="B87" s="96"/>
      <c r="C87" s="96"/>
      <c r="D87" s="96"/>
      <c r="E87" s="96"/>
      <c r="F87" s="96"/>
      <c r="G87" s="79"/>
      <c r="H87" s="79"/>
      <c r="I87" s="79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</row>
    <row r="88" spans="1:25" s="67" customFormat="1" ht="12">
      <c r="A88" s="96"/>
      <c r="B88" s="96"/>
      <c r="C88" s="96"/>
      <c r="D88" s="96"/>
      <c r="E88" s="96"/>
      <c r="F88" s="96"/>
      <c r="G88" s="79"/>
      <c r="H88" s="79"/>
      <c r="I88" s="79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</row>
    <row r="89" spans="1:25" s="67" customFormat="1" ht="12">
      <c r="A89" s="96"/>
      <c r="B89" s="96"/>
      <c r="C89" s="96"/>
      <c r="D89" s="96"/>
      <c r="E89" s="96"/>
      <c r="F89" s="96"/>
      <c r="G89" s="79"/>
      <c r="H89" s="79"/>
      <c r="I89" s="79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</row>
    <row r="90" spans="1:25" s="67" customFormat="1" ht="12">
      <c r="A90" s="96"/>
      <c r="B90" s="96"/>
      <c r="C90" s="96"/>
      <c r="D90" s="96"/>
      <c r="E90" s="96"/>
      <c r="F90" s="96"/>
      <c r="G90" s="79"/>
      <c r="H90" s="79"/>
      <c r="I90" s="79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</row>
    <row r="91" spans="1:25" s="67" customFormat="1" ht="12">
      <c r="A91" s="96"/>
      <c r="B91" s="96"/>
      <c r="C91" s="96"/>
      <c r="D91" s="96"/>
      <c r="E91" s="96"/>
      <c r="F91" s="96"/>
      <c r="G91" s="79"/>
      <c r="H91" s="79"/>
      <c r="I91" s="79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</row>
    <row r="92" spans="1:25" s="67" customFormat="1" ht="12">
      <c r="A92" s="96"/>
      <c r="B92" s="96"/>
      <c r="C92" s="96"/>
      <c r="D92" s="96"/>
      <c r="E92" s="96"/>
      <c r="F92" s="96"/>
      <c r="G92" s="79"/>
      <c r="H92" s="79"/>
      <c r="I92" s="79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</row>
    <row r="93" spans="1:25" s="67" customFormat="1" ht="12">
      <c r="A93" s="96"/>
      <c r="B93" s="96"/>
      <c r="C93" s="96"/>
      <c r="D93" s="96"/>
      <c r="E93" s="96"/>
      <c r="F93" s="96"/>
      <c r="G93" s="79"/>
      <c r="H93" s="79"/>
      <c r="I93" s="79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</row>
    <row r="94" spans="1:25" s="67" customFormat="1" ht="12">
      <c r="A94" s="96"/>
      <c r="B94" s="96"/>
      <c r="C94" s="96"/>
      <c r="D94" s="96"/>
      <c r="E94" s="96"/>
      <c r="F94" s="96"/>
      <c r="G94" s="79"/>
      <c r="H94" s="79"/>
      <c r="I94" s="79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</row>
    <row r="95" spans="1:25" s="67" customFormat="1" ht="12">
      <c r="A95" s="96"/>
      <c r="B95" s="96"/>
      <c r="C95" s="96"/>
      <c r="D95" s="96"/>
      <c r="E95" s="96"/>
      <c r="F95" s="96"/>
      <c r="G95" s="79"/>
      <c r="H95" s="79"/>
      <c r="I95" s="79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</row>
    <row r="96" spans="1:25" s="67" customFormat="1" ht="12">
      <c r="A96" s="96"/>
      <c r="B96" s="96"/>
      <c r="C96" s="96"/>
      <c r="D96" s="96"/>
      <c r="E96" s="96"/>
      <c r="F96" s="96"/>
      <c r="G96" s="79"/>
      <c r="H96" s="79"/>
      <c r="I96" s="79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</row>
    <row r="97" spans="1:25" s="67" customFormat="1" ht="12">
      <c r="A97" s="96"/>
      <c r="B97" s="96"/>
      <c r="C97" s="96"/>
      <c r="D97" s="96"/>
      <c r="E97" s="96"/>
      <c r="F97" s="96"/>
      <c r="G97" s="79"/>
      <c r="H97" s="79"/>
      <c r="I97" s="79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</row>
    <row r="98" spans="1:25" s="67" customFormat="1" ht="12">
      <c r="A98" s="96"/>
      <c r="B98" s="96"/>
      <c r="C98" s="96"/>
      <c r="D98" s="96"/>
      <c r="E98" s="96"/>
      <c r="F98" s="96"/>
      <c r="G98" s="79"/>
      <c r="H98" s="79"/>
      <c r="I98" s="79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</row>
    <row r="99" spans="1:25" s="67" customFormat="1" ht="12">
      <c r="A99" s="96"/>
      <c r="B99" s="96"/>
      <c r="C99" s="96"/>
      <c r="D99" s="96"/>
      <c r="E99" s="96"/>
      <c r="F99" s="96"/>
      <c r="G99" s="79"/>
      <c r="H99" s="79"/>
      <c r="I99" s="79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</row>
    <row r="100" spans="1:25" s="67" customFormat="1" ht="12">
      <c r="A100" s="96"/>
      <c r="B100" s="96"/>
      <c r="C100" s="96"/>
      <c r="D100" s="96"/>
      <c r="E100" s="96"/>
      <c r="F100" s="96"/>
      <c r="G100" s="79"/>
      <c r="H100" s="79"/>
      <c r="I100" s="79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</row>
    <row r="101" spans="1:25" s="67" customFormat="1" ht="12">
      <c r="A101" s="96"/>
      <c r="B101" s="96"/>
      <c r="C101" s="96"/>
      <c r="D101" s="96"/>
      <c r="E101" s="96"/>
      <c r="F101" s="96"/>
      <c r="G101" s="79"/>
      <c r="H101" s="79"/>
      <c r="I101" s="79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</row>
    <row r="102" spans="1:25" s="67" customFormat="1" ht="12">
      <c r="A102" s="96"/>
      <c r="B102" s="96"/>
      <c r="C102" s="96"/>
      <c r="D102" s="96"/>
      <c r="E102" s="96"/>
      <c r="F102" s="96"/>
      <c r="G102" s="79"/>
      <c r="H102" s="79"/>
      <c r="I102" s="79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</row>
    <row r="103" spans="1:25" s="67" customFormat="1" ht="12">
      <c r="A103" s="96"/>
      <c r="B103" s="96"/>
      <c r="C103" s="96"/>
      <c r="D103" s="96"/>
      <c r="E103" s="96"/>
      <c r="F103" s="96"/>
      <c r="G103" s="79"/>
      <c r="H103" s="79"/>
      <c r="I103" s="79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</row>
    <row r="104" spans="1:25" s="67" customFormat="1" ht="12">
      <c r="A104" s="96"/>
      <c r="B104" s="96"/>
      <c r="C104" s="96"/>
      <c r="D104" s="96"/>
      <c r="E104" s="96"/>
      <c r="F104" s="96"/>
      <c r="G104" s="79"/>
      <c r="H104" s="79"/>
      <c r="I104" s="79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</row>
    <row r="105" spans="1:25" s="67" customFormat="1" ht="12">
      <c r="A105" s="96"/>
      <c r="B105" s="96"/>
      <c r="C105" s="96"/>
      <c r="D105" s="96"/>
      <c r="E105" s="96"/>
      <c r="F105" s="96"/>
      <c r="G105" s="79"/>
      <c r="H105" s="79"/>
      <c r="I105" s="79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</row>
    <row r="106" spans="1:25" s="67" customFormat="1" ht="12">
      <c r="A106" s="96"/>
      <c r="B106" s="96"/>
      <c r="C106" s="96"/>
      <c r="D106" s="96"/>
      <c r="E106" s="96"/>
      <c r="F106" s="96"/>
      <c r="G106" s="79"/>
      <c r="H106" s="79"/>
      <c r="I106" s="79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</row>
    <row r="107" spans="1:25" s="67" customFormat="1" ht="12">
      <c r="A107" s="96"/>
      <c r="B107" s="96"/>
      <c r="C107" s="96"/>
      <c r="D107" s="96"/>
      <c r="E107" s="96"/>
      <c r="F107" s="96"/>
      <c r="G107" s="79"/>
      <c r="H107" s="79"/>
      <c r="I107" s="79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</row>
    <row r="108" spans="1:25" s="67" customFormat="1" ht="12">
      <c r="A108" s="96"/>
      <c r="B108" s="96"/>
      <c r="C108" s="96"/>
      <c r="D108" s="96"/>
      <c r="E108" s="96"/>
      <c r="F108" s="96"/>
      <c r="G108" s="79"/>
      <c r="H108" s="79"/>
      <c r="I108" s="79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</row>
    <row r="109" spans="1:25" s="67" customFormat="1" ht="12">
      <c r="A109" s="96"/>
      <c r="B109" s="96"/>
      <c r="C109" s="96"/>
      <c r="D109" s="96"/>
      <c r="E109" s="96"/>
      <c r="F109" s="96"/>
      <c r="G109" s="79"/>
      <c r="H109" s="79"/>
      <c r="I109" s="79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</row>
    <row r="110" spans="1:25" s="67" customFormat="1" ht="12">
      <c r="A110" s="96"/>
      <c r="B110" s="96"/>
      <c r="C110" s="96"/>
      <c r="D110" s="96"/>
      <c r="E110" s="96"/>
      <c r="F110" s="96"/>
      <c r="G110" s="79"/>
      <c r="H110" s="79"/>
      <c r="I110" s="79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</row>
    <row r="111" spans="1:25" s="67" customFormat="1" ht="12">
      <c r="A111" s="96"/>
      <c r="B111" s="96"/>
      <c r="C111" s="96"/>
      <c r="D111" s="96"/>
      <c r="E111" s="96"/>
      <c r="F111" s="96"/>
      <c r="G111" s="79"/>
      <c r="H111" s="79"/>
      <c r="I111" s="79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</row>
    <row r="112" spans="1:25" s="67" customFormat="1" ht="12">
      <c r="A112" s="96"/>
      <c r="B112" s="96"/>
      <c r="C112" s="96"/>
      <c r="D112" s="96"/>
      <c r="E112" s="96"/>
      <c r="F112" s="96"/>
      <c r="G112" s="79"/>
      <c r="H112" s="79"/>
      <c r="I112" s="79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</row>
    <row r="113" spans="1:25" s="67" customFormat="1" ht="12">
      <c r="A113" s="96"/>
      <c r="B113" s="96"/>
      <c r="C113" s="96"/>
      <c r="D113" s="96"/>
      <c r="E113" s="96"/>
      <c r="F113" s="96"/>
      <c r="G113" s="79"/>
      <c r="H113" s="79"/>
      <c r="I113" s="79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</row>
    <row r="114" spans="1:25" s="67" customFormat="1" ht="12">
      <c r="A114" s="96"/>
      <c r="B114" s="96"/>
      <c r="C114" s="96"/>
      <c r="D114" s="96"/>
      <c r="E114" s="96"/>
      <c r="F114" s="96"/>
      <c r="G114" s="79"/>
      <c r="H114" s="79"/>
      <c r="I114" s="79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</row>
    <row r="115" spans="1:25" s="67" customFormat="1" ht="12">
      <c r="A115" s="96"/>
      <c r="B115" s="96"/>
      <c r="C115" s="96"/>
      <c r="D115" s="96"/>
      <c r="E115" s="96"/>
      <c r="F115" s="96"/>
      <c r="G115" s="79"/>
      <c r="H115" s="79"/>
      <c r="I115" s="79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</row>
    <row r="116" spans="1:25" s="67" customFormat="1" ht="12">
      <c r="A116" s="96"/>
      <c r="B116" s="96"/>
      <c r="C116" s="96"/>
      <c r="D116" s="96"/>
      <c r="E116" s="96"/>
      <c r="F116" s="96"/>
      <c r="G116" s="79"/>
      <c r="H116" s="79"/>
      <c r="I116" s="79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</row>
    <row r="117" spans="1:25" s="67" customFormat="1" ht="12">
      <c r="A117" s="96"/>
      <c r="B117" s="96"/>
      <c r="C117" s="96"/>
      <c r="D117" s="96"/>
      <c r="E117" s="96"/>
      <c r="F117" s="96"/>
      <c r="G117" s="79"/>
      <c r="H117" s="79"/>
      <c r="I117" s="79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</row>
    <row r="118" spans="1:25" s="67" customFormat="1" ht="12">
      <c r="A118" s="96"/>
      <c r="B118" s="96"/>
      <c r="C118" s="96"/>
      <c r="D118" s="96"/>
      <c r="E118" s="96"/>
      <c r="F118" s="96"/>
      <c r="G118" s="79"/>
      <c r="H118" s="79"/>
      <c r="I118" s="79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</row>
    <row r="119" spans="1:25" s="67" customFormat="1" ht="12">
      <c r="A119" s="96"/>
      <c r="B119" s="96"/>
      <c r="C119" s="96"/>
      <c r="D119" s="96"/>
      <c r="E119" s="96"/>
      <c r="F119" s="96"/>
      <c r="G119" s="79"/>
      <c r="H119" s="79"/>
      <c r="I119" s="79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</row>
    <row r="120" spans="1:25" s="67" customFormat="1" ht="12">
      <c r="A120" s="96"/>
      <c r="B120" s="96"/>
      <c r="C120" s="96"/>
      <c r="D120" s="96"/>
      <c r="E120" s="96"/>
      <c r="F120" s="96"/>
      <c r="G120" s="79"/>
      <c r="H120" s="79"/>
      <c r="I120" s="79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</row>
    <row r="121" spans="1:25" s="67" customFormat="1" ht="12">
      <c r="A121" s="96"/>
      <c r="B121" s="96"/>
      <c r="C121" s="96"/>
      <c r="D121" s="96"/>
      <c r="E121" s="96"/>
      <c r="F121" s="96"/>
      <c r="G121" s="79"/>
      <c r="H121" s="79"/>
      <c r="I121" s="79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</row>
    <row r="122" spans="1:25" s="67" customFormat="1" ht="12">
      <c r="A122" s="96"/>
      <c r="B122" s="96"/>
      <c r="C122" s="96"/>
      <c r="D122" s="96"/>
      <c r="E122" s="96"/>
      <c r="F122" s="96"/>
      <c r="G122" s="79"/>
      <c r="H122" s="79"/>
      <c r="I122" s="79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</row>
    <row r="123" spans="1:25" s="67" customFormat="1" ht="12">
      <c r="A123" s="96"/>
      <c r="B123" s="96"/>
      <c r="C123" s="96"/>
      <c r="D123" s="96"/>
      <c r="E123" s="96"/>
      <c r="F123" s="96"/>
      <c r="G123" s="79"/>
      <c r="H123" s="79"/>
      <c r="I123" s="79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</row>
    <row r="124" spans="1:25" s="67" customFormat="1" ht="12">
      <c r="A124" s="96"/>
      <c r="B124" s="96"/>
      <c r="C124" s="96"/>
      <c r="D124" s="96"/>
      <c r="E124" s="96"/>
      <c r="F124" s="96"/>
      <c r="G124" s="79"/>
      <c r="H124" s="79"/>
      <c r="I124" s="79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</row>
    <row r="125" spans="1:25" s="67" customFormat="1" ht="12">
      <c r="A125" s="96"/>
      <c r="B125" s="96"/>
      <c r="C125" s="96"/>
      <c r="D125" s="96"/>
      <c r="E125" s="96"/>
      <c r="F125" s="96"/>
      <c r="G125" s="79"/>
      <c r="H125" s="79"/>
      <c r="I125" s="79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</row>
    <row r="126" spans="1:25" s="67" customFormat="1" ht="12">
      <c r="A126" s="96"/>
      <c r="B126" s="96"/>
      <c r="C126" s="96"/>
      <c r="D126" s="96"/>
      <c r="E126" s="96"/>
      <c r="F126" s="96"/>
      <c r="G126" s="79"/>
      <c r="H126" s="79"/>
      <c r="I126" s="79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</row>
    <row r="127" spans="1:25" s="67" customFormat="1" ht="12">
      <c r="A127" s="96"/>
      <c r="B127" s="96"/>
      <c r="C127" s="96"/>
      <c r="D127" s="96"/>
      <c r="E127" s="96"/>
      <c r="F127" s="96"/>
      <c r="G127" s="79"/>
      <c r="H127" s="79"/>
      <c r="I127" s="79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</row>
    <row r="128" spans="1:25" s="67" customFormat="1" ht="12">
      <c r="A128" s="96"/>
      <c r="B128" s="96"/>
      <c r="C128" s="96"/>
      <c r="D128" s="96"/>
      <c r="E128" s="96"/>
      <c r="F128" s="96"/>
      <c r="G128" s="79"/>
      <c r="H128" s="79"/>
      <c r="I128" s="79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</row>
    <row r="129" spans="1:25" s="67" customFormat="1" ht="12">
      <c r="A129" s="96"/>
      <c r="B129" s="96"/>
      <c r="C129" s="96"/>
      <c r="D129" s="96"/>
      <c r="E129" s="96"/>
      <c r="F129" s="96"/>
      <c r="G129" s="79"/>
      <c r="H129" s="79"/>
      <c r="I129" s="79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</row>
    <row r="130" spans="1:25" s="67" customFormat="1" ht="12">
      <c r="A130" s="96"/>
      <c r="B130" s="96"/>
      <c r="C130" s="96"/>
      <c r="D130" s="96"/>
      <c r="E130" s="96"/>
      <c r="F130" s="96"/>
      <c r="G130" s="79"/>
      <c r="H130" s="79"/>
      <c r="I130" s="79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</row>
    <row r="131" spans="1:25" s="67" customFormat="1" ht="12">
      <c r="A131" s="96"/>
      <c r="B131" s="96"/>
      <c r="C131" s="96"/>
      <c r="D131" s="96"/>
      <c r="E131" s="96"/>
      <c r="F131" s="96"/>
      <c r="G131" s="79"/>
      <c r="H131" s="79"/>
      <c r="I131" s="79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</row>
    <row r="132" spans="1:25" s="67" customFormat="1" ht="12">
      <c r="A132" s="96"/>
      <c r="B132" s="96"/>
      <c r="C132" s="96"/>
      <c r="D132" s="96"/>
      <c r="E132" s="96"/>
      <c r="F132" s="96"/>
      <c r="G132" s="79"/>
      <c r="H132" s="79"/>
      <c r="I132" s="79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</row>
    <row r="133" spans="1:25" s="67" customFormat="1" ht="12">
      <c r="A133" s="96"/>
      <c r="B133" s="96"/>
      <c r="C133" s="96"/>
      <c r="D133" s="96"/>
      <c r="E133" s="96"/>
      <c r="F133" s="96"/>
      <c r="G133" s="79"/>
      <c r="H133" s="79"/>
      <c r="I133" s="79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</row>
    <row r="134" spans="1:25" s="67" customFormat="1" ht="12">
      <c r="A134" s="96"/>
      <c r="B134" s="96"/>
      <c r="C134" s="96"/>
      <c r="D134" s="96"/>
      <c r="E134" s="96"/>
      <c r="F134" s="96"/>
      <c r="G134" s="79"/>
      <c r="H134" s="79"/>
      <c r="I134" s="79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</row>
    <row r="135" spans="1:25" s="67" customFormat="1" ht="12">
      <c r="A135" s="96"/>
      <c r="B135" s="96"/>
      <c r="C135" s="96"/>
      <c r="D135" s="96"/>
      <c r="E135" s="96"/>
      <c r="F135" s="96"/>
      <c r="G135" s="79"/>
      <c r="H135" s="79"/>
      <c r="I135" s="79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</row>
    <row r="136" spans="1:25" s="67" customFormat="1" ht="12">
      <c r="A136" s="96"/>
      <c r="B136" s="96"/>
      <c r="C136" s="96"/>
      <c r="D136" s="96"/>
      <c r="E136" s="96"/>
      <c r="F136" s="96"/>
      <c r="G136" s="79"/>
      <c r="H136" s="79"/>
      <c r="I136" s="79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</row>
    <row r="137" spans="1:25" s="67" customFormat="1" ht="12">
      <c r="A137" s="96"/>
      <c r="B137" s="96"/>
      <c r="C137" s="96"/>
      <c r="D137" s="96"/>
      <c r="E137" s="96"/>
      <c r="F137" s="96"/>
      <c r="G137" s="79"/>
      <c r="H137" s="79"/>
      <c r="I137" s="79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</row>
    <row r="138" spans="1:25" s="67" customFormat="1" ht="12">
      <c r="A138" s="96"/>
      <c r="B138" s="96"/>
      <c r="C138" s="96"/>
      <c r="D138" s="96"/>
      <c r="E138" s="96"/>
      <c r="F138" s="96"/>
      <c r="G138" s="79"/>
      <c r="H138" s="79"/>
      <c r="I138" s="79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</row>
    <row r="139" spans="1:25" s="67" customFormat="1" ht="12">
      <c r="A139" s="96"/>
      <c r="B139" s="96"/>
      <c r="C139" s="96"/>
      <c r="D139" s="96"/>
      <c r="E139" s="96"/>
      <c r="F139" s="96"/>
      <c r="G139" s="79"/>
      <c r="H139" s="79"/>
      <c r="I139" s="79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</row>
    <row r="140" spans="1:25" s="67" customFormat="1" ht="12">
      <c r="A140" s="96"/>
      <c r="B140" s="96"/>
      <c r="C140" s="96"/>
      <c r="D140" s="96"/>
      <c r="E140" s="96"/>
      <c r="F140" s="96"/>
      <c r="G140" s="79"/>
      <c r="H140" s="79"/>
      <c r="I140" s="79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</row>
    <row r="141" spans="1:25" s="67" customFormat="1" ht="12">
      <c r="A141" s="96"/>
      <c r="B141" s="96"/>
      <c r="C141" s="96"/>
      <c r="D141" s="96"/>
      <c r="E141" s="96"/>
      <c r="F141" s="96"/>
      <c r="G141" s="79"/>
      <c r="H141" s="79"/>
      <c r="I141" s="79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</row>
    <row r="142" spans="1:25" s="67" customFormat="1" ht="12">
      <c r="A142" s="96"/>
      <c r="B142" s="96"/>
      <c r="C142" s="96"/>
      <c r="D142" s="96"/>
      <c r="E142" s="96"/>
      <c r="F142" s="96"/>
      <c r="G142" s="79"/>
      <c r="H142" s="79"/>
      <c r="I142" s="79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</row>
    <row r="143" spans="1:25" s="67" customFormat="1" ht="12">
      <c r="A143" s="96"/>
      <c r="B143" s="96"/>
      <c r="C143" s="96"/>
      <c r="D143" s="96"/>
      <c r="E143" s="96"/>
      <c r="F143" s="96"/>
      <c r="G143" s="79"/>
      <c r="H143" s="79"/>
      <c r="I143" s="79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</row>
    <row r="144" spans="1:25" s="67" customFormat="1" ht="12">
      <c r="A144" s="96"/>
      <c r="B144" s="96"/>
      <c r="C144" s="96"/>
      <c r="D144" s="96"/>
      <c r="E144" s="96"/>
      <c r="F144" s="96"/>
      <c r="G144" s="79"/>
      <c r="H144" s="79"/>
      <c r="I144" s="79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</row>
    <row r="145" spans="1:25" s="67" customFormat="1" ht="12">
      <c r="A145" s="96"/>
      <c r="B145" s="96"/>
      <c r="C145" s="96"/>
      <c r="D145" s="96"/>
      <c r="E145" s="96"/>
      <c r="F145" s="96"/>
      <c r="G145" s="79"/>
      <c r="H145" s="79"/>
      <c r="I145" s="79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</row>
    <row r="146" spans="1:25" s="67" customFormat="1" ht="12">
      <c r="A146" s="96"/>
      <c r="B146" s="96"/>
      <c r="C146" s="96"/>
      <c r="D146" s="96"/>
      <c r="E146" s="96"/>
      <c r="F146" s="96"/>
      <c r="G146" s="79"/>
      <c r="H146" s="79"/>
      <c r="I146" s="79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</row>
    <row r="147" spans="1:25" s="67" customFormat="1" ht="12">
      <c r="A147" s="96"/>
      <c r="B147" s="96"/>
      <c r="C147" s="96"/>
      <c r="D147" s="96"/>
      <c r="E147" s="96"/>
      <c r="F147" s="96"/>
      <c r="G147" s="79"/>
      <c r="H147" s="79"/>
      <c r="I147" s="79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</row>
    <row r="148" spans="1:25" s="67" customFormat="1" ht="12">
      <c r="A148" s="96"/>
      <c r="B148" s="96"/>
      <c r="C148" s="96"/>
      <c r="D148" s="96"/>
      <c r="E148" s="96"/>
      <c r="F148" s="96"/>
      <c r="G148" s="79"/>
      <c r="H148" s="79"/>
      <c r="I148" s="79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</row>
    <row r="149" spans="1:25" s="67" customFormat="1" ht="12">
      <c r="A149" s="96"/>
      <c r="B149" s="96"/>
      <c r="C149" s="96"/>
      <c r="D149" s="96"/>
      <c r="E149" s="96"/>
      <c r="F149" s="96"/>
      <c r="G149" s="79"/>
      <c r="H149" s="79"/>
      <c r="I149" s="79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</row>
    <row r="150" spans="1:25" s="67" customFormat="1" ht="12">
      <c r="A150" s="96"/>
      <c r="B150" s="96"/>
      <c r="C150" s="96"/>
      <c r="D150" s="96"/>
      <c r="E150" s="96"/>
      <c r="F150" s="96"/>
      <c r="G150" s="79"/>
      <c r="H150" s="79"/>
      <c r="I150" s="79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</row>
    <row r="151" spans="1:25" s="67" customFormat="1" ht="12">
      <c r="A151" s="96"/>
      <c r="B151" s="96"/>
      <c r="C151" s="96"/>
      <c r="D151" s="96"/>
      <c r="E151" s="96"/>
      <c r="F151" s="96"/>
      <c r="G151" s="79"/>
      <c r="H151" s="79"/>
      <c r="I151" s="79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</row>
    <row r="152" spans="1:25" s="67" customFormat="1" ht="12">
      <c r="A152" s="96"/>
      <c r="B152" s="96"/>
      <c r="C152" s="96"/>
      <c r="D152" s="96"/>
      <c r="E152" s="96"/>
      <c r="F152" s="96"/>
      <c r="G152" s="79"/>
      <c r="H152" s="79"/>
      <c r="I152" s="79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</row>
    <row r="153" spans="1:25" s="67" customFormat="1" ht="12">
      <c r="A153" s="96"/>
      <c r="B153" s="96"/>
      <c r="C153" s="96"/>
      <c r="D153" s="96"/>
      <c r="E153" s="96"/>
      <c r="F153" s="96"/>
      <c r="G153" s="79"/>
      <c r="H153" s="79"/>
      <c r="I153" s="79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</row>
    <row r="154" spans="1:25" s="67" customFormat="1" ht="12">
      <c r="A154" s="96"/>
      <c r="B154" s="96"/>
      <c r="C154" s="96"/>
      <c r="D154" s="96"/>
      <c r="E154" s="96"/>
      <c r="F154" s="96"/>
      <c r="G154" s="79"/>
      <c r="H154" s="79"/>
      <c r="I154" s="79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</row>
    <row r="155" spans="1:25" s="67" customFormat="1" ht="12">
      <c r="A155" s="96"/>
      <c r="B155" s="96"/>
      <c r="C155" s="96"/>
      <c r="D155" s="96"/>
      <c r="E155" s="96"/>
      <c r="F155" s="96"/>
      <c r="G155" s="79"/>
      <c r="H155" s="79"/>
      <c r="I155" s="79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</row>
    <row r="156" spans="1:25" s="67" customFormat="1" ht="12">
      <c r="A156" s="96"/>
      <c r="B156" s="96"/>
      <c r="C156" s="96"/>
      <c r="D156" s="96"/>
      <c r="E156" s="96"/>
      <c r="F156" s="96"/>
      <c r="G156" s="79"/>
      <c r="H156" s="79"/>
      <c r="I156" s="79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</row>
    <row r="157" spans="1:25" s="67" customFormat="1" ht="12">
      <c r="A157" s="96"/>
      <c r="B157" s="96"/>
      <c r="C157" s="96"/>
      <c r="D157" s="96"/>
      <c r="E157" s="96"/>
      <c r="F157" s="96"/>
      <c r="G157" s="79"/>
      <c r="H157" s="79"/>
      <c r="I157" s="79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</row>
    <row r="158" spans="1:25" s="67" customFormat="1" ht="12">
      <c r="A158" s="96"/>
      <c r="B158" s="96"/>
      <c r="C158" s="96"/>
      <c r="D158" s="96"/>
      <c r="E158" s="96"/>
      <c r="F158" s="96"/>
      <c r="G158" s="79"/>
      <c r="H158" s="79"/>
      <c r="I158" s="79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</row>
    <row r="159" spans="1:25" s="67" customFormat="1" ht="12">
      <c r="A159" s="96"/>
      <c r="B159" s="96"/>
      <c r="C159" s="96"/>
      <c r="D159" s="96"/>
      <c r="E159" s="96"/>
      <c r="F159" s="96"/>
      <c r="G159" s="79"/>
      <c r="H159" s="79"/>
      <c r="I159" s="79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</row>
    <row r="160" spans="1:25" s="67" customFormat="1" ht="12">
      <c r="A160" s="96"/>
      <c r="B160" s="96"/>
      <c r="C160" s="96"/>
      <c r="D160" s="96"/>
      <c r="E160" s="96"/>
      <c r="F160" s="96"/>
      <c r="G160" s="79"/>
      <c r="H160" s="79"/>
      <c r="I160" s="79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</row>
    <row r="161" spans="1:25" s="67" customFormat="1" ht="12">
      <c r="A161" s="96"/>
      <c r="B161" s="96"/>
      <c r="C161" s="96"/>
      <c r="D161" s="96"/>
      <c r="E161" s="96"/>
      <c r="F161" s="96"/>
      <c r="G161" s="79"/>
      <c r="H161" s="79"/>
      <c r="I161" s="79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</row>
    <row r="162" spans="1:25" s="67" customFormat="1" ht="12">
      <c r="A162" s="96"/>
      <c r="B162" s="96"/>
      <c r="C162" s="96"/>
      <c r="D162" s="96"/>
      <c r="E162" s="96"/>
      <c r="F162" s="96"/>
      <c r="G162" s="79"/>
      <c r="H162" s="79"/>
      <c r="I162" s="79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</row>
    <row r="163" spans="1:25" s="67" customFormat="1" ht="12">
      <c r="A163" s="96"/>
      <c r="B163" s="96"/>
      <c r="C163" s="96"/>
      <c r="D163" s="96"/>
      <c r="E163" s="96"/>
      <c r="F163" s="96"/>
      <c r="G163" s="79"/>
      <c r="H163" s="79"/>
      <c r="I163" s="79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</row>
    <row r="164" spans="1:25" s="67" customFormat="1" ht="12">
      <c r="A164" s="96"/>
      <c r="B164" s="96"/>
      <c r="C164" s="96"/>
      <c r="D164" s="96"/>
      <c r="E164" s="96"/>
      <c r="F164" s="96"/>
      <c r="G164" s="79"/>
      <c r="H164" s="79"/>
      <c r="I164" s="79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</row>
    <row r="165" spans="1:25" s="67" customFormat="1" ht="12">
      <c r="A165" s="96"/>
      <c r="B165" s="96"/>
      <c r="C165" s="96"/>
      <c r="D165" s="96"/>
      <c r="E165" s="96"/>
      <c r="F165" s="96"/>
      <c r="G165" s="79"/>
      <c r="H165" s="79"/>
      <c r="I165" s="79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</row>
    <row r="166" spans="1:25" s="67" customFormat="1" ht="12">
      <c r="A166" s="96"/>
      <c r="B166" s="96"/>
      <c r="C166" s="96"/>
      <c r="D166" s="96"/>
      <c r="E166" s="96"/>
      <c r="F166" s="96"/>
      <c r="G166" s="79"/>
      <c r="H166" s="79"/>
      <c r="I166" s="79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</row>
    <row r="167" spans="1:25" s="67" customFormat="1" ht="12">
      <c r="A167" s="96"/>
      <c r="B167" s="96"/>
      <c r="C167" s="96"/>
      <c r="D167" s="96"/>
      <c r="E167" s="96"/>
      <c r="F167" s="96"/>
      <c r="G167" s="79"/>
      <c r="H167" s="79"/>
      <c r="I167" s="79"/>
      <c r="N167" s="68"/>
      <c r="O167" s="68"/>
      <c r="P167" s="68"/>
      <c r="Q167" s="68"/>
      <c r="R167" s="68"/>
      <c r="S167" s="68"/>
      <c r="T167" s="68"/>
      <c r="U167" s="68"/>
      <c r="V167" s="68"/>
      <c r="W167" s="68"/>
      <c r="X167" s="68"/>
      <c r="Y167" s="68"/>
    </row>
    <row r="168" spans="1:25" s="67" customFormat="1" ht="12">
      <c r="A168" s="96"/>
      <c r="B168" s="96"/>
      <c r="C168" s="96"/>
      <c r="D168" s="96"/>
      <c r="E168" s="96"/>
      <c r="F168" s="96"/>
      <c r="G168" s="79"/>
      <c r="H168" s="79"/>
      <c r="I168" s="79"/>
      <c r="N168" s="68"/>
      <c r="O168" s="68"/>
      <c r="P168" s="68"/>
      <c r="Q168" s="68"/>
      <c r="R168" s="68"/>
      <c r="S168" s="68"/>
      <c r="T168" s="68"/>
      <c r="U168" s="68"/>
      <c r="V168" s="68"/>
      <c r="W168" s="68"/>
      <c r="X168" s="68"/>
      <c r="Y168" s="68"/>
    </row>
    <row r="169" spans="1:25" s="67" customFormat="1" ht="12">
      <c r="A169" s="96"/>
      <c r="B169" s="96"/>
      <c r="C169" s="96"/>
      <c r="D169" s="96"/>
      <c r="E169" s="96"/>
      <c r="F169" s="96"/>
      <c r="G169" s="79"/>
      <c r="H169" s="79"/>
      <c r="I169" s="79"/>
      <c r="N169" s="68"/>
      <c r="O169" s="68"/>
      <c r="P169" s="68"/>
      <c r="Q169" s="68"/>
      <c r="R169" s="68"/>
      <c r="S169" s="68"/>
      <c r="T169" s="68"/>
      <c r="U169" s="68"/>
      <c r="V169" s="68"/>
      <c r="W169" s="68"/>
      <c r="X169" s="68"/>
      <c r="Y169" s="68"/>
    </row>
    <row r="170" spans="1:25" s="67" customFormat="1" ht="12">
      <c r="A170" s="96"/>
      <c r="B170" s="96"/>
      <c r="C170" s="96"/>
      <c r="D170" s="96"/>
      <c r="E170" s="96"/>
      <c r="F170" s="96"/>
      <c r="G170" s="79"/>
      <c r="H170" s="79"/>
      <c r="I170" s="79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</row>
    <row r="171" spans="1:25" s="67" customFormat="1" ht="12">
      <c r="A171" s="96"/>
      <c r="B171" s="96"/>
      <c r="C171" s="96"/>
      <c r="D171" s="96"/>
      <c r="E171" s="96"/>
      <c r="F171" s="96"/>
      <c r="G171" s="79"/>
      <c r="H171" s="79"/>
      <c r="I171" s="79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</row>
    <row r="172" spans="1:25" s="67" customFormat="1" ht="12">
      <c r="A172" s="96"/>
      <c r="B172" s="96"/>
      <c r="C172" s="96"/>
      <c r="D172" s="96"/>
      <c r="E172" s="96"/>
      <c r="F172" s="96"/>
      <c r="G172" s="79"/>
      <c r="H172" s="79"/>
      <c r="I172" s="79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</row>
    <row r="173" spans="1:25" s="67" customFormat="1" ht="12">
      <c r="A173" s="96"/>
      <c r="B173" s="96"/>
      <c r="C173" s="96"/>
      <c r="D173" s="96"/>
      <c r="E173" s="96"/>
      <c r="F173" s="96"/>
      <c r="G173" s="79"/>
      <c r="H173" s="79"/>
      <c r="I173" s="79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</row>
    <row r="174" spans="1:25" s="67" customFormat="1" ht="12">
      <c r="A174" s="96"/>
      <c r="B174" s="96"/>
      <c r="C174" s="96"/>
      <c r="D174" s="96"/>
      <c r="E174" s="96"/>
      <c r="F174" s="96"/>
      <c r="G174" s="79"/>
      <c r="H174" s="79"/>
      <c r="I174" s="79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</row>
    <row r="175" spans="1:25" s="67" customFormat="1" ht="12">
      <c r="A175" s="96"/>
      <c r="B175" s="96"/>
      <c r="C175" s="96"/>
      <c r="D175" s="96"/>
      <c r="E175" s="96"/>
      <c r="F175" s="96"/>
      <c r="G175" s="79"/>
      <c r="H175" s="79"/>
      <c r="I175" s="79"/>
      <c r="N175" s="6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</row>
    <row r="176" spans="1:25" s="67" customFormat="1" ht="12">
      <c r="A176" s="96"/>
      <c r="B176" s="96"/>
      <c r="C176" s="96"/>
      <c r="D176" s="96"/>
      <c r="E176" s="96"/>
      <c r="F176" s="96"/>
      <c r="G176" s="79"/>
      <c r="H176" s="79"/>
      <c r="I176" s="79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</row>
    <row r="177" spans="1:25" s="67" customFormat="1" ht="12">
      <c r="A177" s="96"/>
      <c r="B177" s="96"/>
      <c r="C177" s="96"/>
      <c r="D177" s="96"/>
      <c r="E177" s="96"/>
      <c r="F177" s="96"/>
      <c r="G177" s="79"/>
      <c r="H177" s="79"/>
      <c r="I177" s="79"/>
      <c r="N177" s="68"/>
      <c r="O177" s="68"/>
      <c r="P177" s="68"/>
      <c r="Q177" s="68"/>
      <c r="R177" s="68"/>
      <c r="S177" s="68"/>
      <c r="T177" s="68"/>
      <c r="U177" s="68"/>
      <c r="V177" s="68"/>
      <c r="W177" s="68"/>
      <c r="X177" s="68"/>
      <c r="Y177" s="68"/>
    </row>
    <row r="178" spans="1:25" s="67" customFormat="1" ht="12">
      <c r="A178" s="96"/>
      <c r="B178" s="96"/>
      <c r="C178" s="96"/>
      <c r="D178" s="96"/>
      <c r="E178" s="96"/>
      <c r="F178" s="96"/>
      <c r="G178" s="79"/>
      <c r="H178" s="79"/>
      <c r="I178" s="79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</row>
    <row r="179" spans="1:25" s="67" customFormat="1" ht="12">
      <c r="A179" s="96"/>
      <c r="B179" s="96"/>
      <c r="C179" s="96"/>
      <c r="D179" s="96"/>
      <c r="E179" s="96"/>
      <c r="F179" s="96"/>
      <c r="G179" s="79"/>
      <c r="H179" s="79"/>
      <c r="I179" s="79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</row>
    <row r="180" spans="1:25" s="67" customFormat="1" ht="12">
      <c r="A180" s="96"/>
      <c r="B180" s="96"/>
      <c r="C180" s="96"/>
      <c r="D180" s="96"/>
      <c r="E180" s="96"/>
      <c r="F180" s="96"/>
      <c r="G180" s="79"/>
      <c r="H180" s="79"/>
      <c r="I180" s="79"/>
      <c r="N180" s="68"/>
      <c r="O180" s="68"/>
      <c r="P180" s="68"/>
      <c r="Q180" s="68"/>
      <c r="R180" s="68"/>
      <c r="S180" s="68"/>
      <c r="T180" s="68"/>
      <c r="U180" s="68"/>
      <c r="V180" s="68"/>
      <c r="W180" s="68"/>
      <c r="X180" s="68"/>
      <c r="Y180" s="68"/>
    </row>
    <row r="181" spans="1:25" s="67" customFormat="1" ht="12">
      <c r="A181" s="96"/>
      <c r="B181" s="96"/>
      <c r="C181" s="96"/>
      <c r="D181" s="96"/>
      <c r="E181" s="96"/>
      <c r="F181" s="96"/>
      <c r="G181" s="79"/>
      <c r="H181" s="79"/>
      <c r="I181" s="79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</row>
    <row r="182" spans="1:25" s="67" customFormat="1" ht="12">
      <c r="A182" s="96"/>
      <c r="B182" s="96"/>
      <c r="C182" s="96"/>
      <c r="D182" s="96"/>
      <c r="E182" s="96"/>
      <c r="F182" s="96"/>
      <c r="G182" s="79"/>
      <c r="H182" s="79"/>
      <c r="I182" s="79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</row>
    <row r="183" spans="1:25" s="67" customFormat="1" ht="12">
      <c r="A183" s="96"/>
      <c r="B183" s="96"/>
      <c r="C183" s="96"/>
      <c r="D183" s="96"/>
      <c r="E183" s="96"/>
      <c r="F183" s="96"/>
      <c r="G183" s="79"/>
      <c r="H183" s="79"/>
      <c r="I183" s="79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</row>
    <row r="184" spans="1:25" s="67" customFormat="1" ht="12">
      <c r="A184" s="96"/>
      <c r="B184" s="96"/>
      <c r="C184" s="96"/>
      <c r="D184" s="96"/>
      <c r="E184" s="96"/>
      <c r="F184" s="96"/>
      <c r="G184" s="79"/>
      <c r="H184" s="79"/>
      <c r="I184" s="79"/>
      <c r="N184" s="68"/>
      <c r="O184" s="68"/>
      <c r="P184" s="68"/>
      <c r="Q184" s="68"/>
      <c r="R184" s="68"/>
      <c r="S184" s="68"/>
      <c r="T184" s="68"/>
      <c r="U184" s="68"/>
      <c r="V184" s="68"/>
      <c r="W184" s="68"/>
      <c r="X184" s="68"/>
      <c r="Y184" s="68"/>
    </row>
    <row r="185" spans="1:25" s="67" customFormat="1" ht="12">
      <c r="A185" s="96"/>
      <c r="B185" s="96"/>
      <c r="C185" s="96"/>
      <c r="D185" s="96"/>
      <c r="E185" s="96"/>
      <c r="F185" s="96"/>
      <c r="G185" s="79"/>
      <c r="H185" s="79"/>
      <c r="I185" s="79"/>
      <c r="N185" s="68"/>
      <c r="O185" s="68"/>
      <c r="P185" s="68"/>
      <c r="Q185" s="68"/>
      <c r="R185" s="68"/>
      <c r="S185" s="68"/>
      <c r="T185" s="68"/>
      <c r="U185" s="68"/>
      <c r="V185" s="68"/>
      <c r="W185" s="68"/>
      <c r="X185" s="68"/>
      <c r="Y185" s="68"/>
    </row>
    <row r="186" spans="1:25" s="67" customFormat="1" ht="12">
      <c r="A186" s="96"/>
      <c r="B186" s="96"/>
      <c r="C186" s="96"/>
      <c r="D186" s="96"/>
      <c r="E186" s="96"/>
      <c r="F186" s="96"/>
      <c r="G186" s="79"/>
      <c r="H186" s="79"/>
      <c r="I186" s="79"/>
      <c r="N186" s="68"/>
      <c r="O186" s="68"/>
      <c r="P186" s="68"/>
      <c r="Q186" s="68"/>
      <c r="R186" s="68"/>
      <c r="S186" s="68"/>
      <c r="T186" s="68"/>
      <c r="U186" s="68"/>
      <c r="V186" s="68"/>
      <c r="W186" s="68"/>
      <c r="X186" s="68"/>
      <c r="Y186" s="68"/>
    </row>
    <row r="187" spans="1:25" s="67" customFormat="1" ht="12">
      <c r="A187" s="96"/>
      <c r="B187" s="96"/>
      <c r="C187" s="96"/>
      <c r="D187" s="96"/>
      <c r="E187" s="96"/>
      <c r="F187" s="96"/>
      <c r="G187" s="79"/>
      <c r="H187" s="79"/>
      <c r="I187" s="79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</row>
    <row r="188" spans="1:25" s="67" customFormat="1" ht="12">
      <c r="A188" s="96"/>
      <c r="B188" s="96"/>
      <c r="C188" s="96"/>
      <c r="D188" s="96"/>
      <c r="E188" s="96"/>
      <c r="F188" s="96"/>
      <c r="G188" s="79"/>
      <c r="H188" s="79"/>
      <c r="I188" s="79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</row>
    <row r="189" spans="1:25" s="67" customFormat="1" ht="12">
      <c r="A189" s="96"/>
      <c r="B189" s="96"/>
      <c r="C189" s="96"/>
      <c r="D189" s="96"/>
      <c r="E189" s="96"/>
      <c r="F189" s="96"/>
      <c r="G189" s="79"/>
      <c r="H189" s="79"/>
      <c r="I189" s="79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</row>
    <row r="190" spans="1:25" s="67" customFormat="1" ht="12">
      <c r="A190" s="96"/>
      <c r="B190" s="96"/>
      <c r="C190" s="96"/>
      <c r="D190" s="96"/>
      <c r="E190" s="96"/>
      <c r="F190" s="96"/>
      <c r="G190" s="79"/>
      <c r="H190" s="79"/>
      <c r="I190" s="79"/>
      <c r="N190" s="68"/>
      <c r="O190" s="68"/>
      <c r="P190" s="68"/>
      <c r="Q190" s="68"/>
      <c r="R190" s="68"/>
      <c r="S190" s="68"/>
      <c r="T190" s="68"/>
      <c r="U190" s="68"/>
      <c r="V190" s="68"/>
      <c r="W190" s="68"/>
      <c r="X190" s="68"/>
      <c r="Y190" s="68"/>
    </row>
    <row r="191" spans="1:25" s="67" customFormat="1" ht="12">
      <c r="A191" s="96"/>
      <c r="B191" s="96"/>
      <c r="C191" s="96"/>
      <c r="D191" s="96"/>
      <c r="E191" s="96"/>
      <c r="F191" s="96"/>
      <c r="G191" s="79"/>
      <c r="H191" s="79"/>
      <c r="I191" s="79"/>
      <c r="N191" s="68"/>
      <c r="O191" s="68"/>
      <c r="P191" s="68"/>
      <c r="Q191" s="68"/>
      <c r="R191" s="68"/>
      <c r="S191" s="68"/>
      <c r="T191" s="68"/>
      <c r="U191" s="68"/>
      <c r="V191" s="68"/>
      <c r="W191" s="68"/>
      <c r="X191" s="68"/>
      <c r="Y191" s="68"/>
    </row>
    <row r="192" spans="1:25" s="67" customFormat="1" ht="12">
      <c r="A192" s="96"/>
      <c r="B192" s="96"/>
      <c r="C192" s="96"/>
      <c r="D192" s="96"/>
      <c r="E192" s="96"/>
      <c r="F192" s="96"/>
      <c r="G192" s="79"/>
      <c r="H192" s="79"/>
      <c r="I192" s="79"/>
      <c r="N192" s="68"/>
      <c r="O192" s="68"/>
      <c r="P192" s="68"/>
      <c r="Q192" s="68"/>
      <c r="R192" s="68"/>
      <c r="S192" s="68"/>
      <c r="T192" s="68"/>
      <c r="U192" s="68"/>
      <c r="V192" s="68"/>
      <c r="W192" s="68"/>
      <c r="X192" s="68"/>
      <c r="Y192" s="68"/>
    </row>
    <row r="193" spans="1:25" s="67" customFormat="1" ht="12">
      <c r="A193" s="96"/>
      <c r="B193" s="96"/>
      <c r="C193" s="96"/>
      <c r="D193" s="96"/>
      <c r="E193" s="96"/>
      <c r="F193" s="96"/>
      <c r="G193" s="79"/>
      <c r="H193" s="79"/>
      <c r="I193" s="79"/>
      <c r="N193" s="68"/>
      <c r="O193" s="68"/>
      <c r="P193" s="68"/>
      <c r="Q193" s="68"/>
      <c r="R193" s="68"/>
      <c r="S193" s="68"/>
      <c r="T193" s="68"/>
      <c r="U193" s="68"/>
      <c r="V193" s="68"/>
      <c r="W193" s="68"/>
      <c r="X193" s="68"/>
      <c r="Y193" s="68"/>
    </row>
    <row r="194" spans="1:25" s="67" customFormat="1" ht="12">
      <c r="A194" s="96"/>
      <c r="B194" s="96"/>
      <c r="C194" s="96"/>
      <c r="D194" s="96"/>
      <c r="E194" s="96"/>
      <c r="F194" s="96"/>
      <c r="G194" s="79"/>
      <c r="H194" s="79"/>
      <c r="I194" s="79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</row>
    <row r="195" spans="1:25" s="67" customFormat="1" ht="12">
      <c r="A195" s="96"/>
      <c r="B195" s="96"/>
      <c r="C195" s="96"/>
      <c r="D195" s="96"/>
      <c r="E195" s="96"/>
      <c r="F195" s="96"/>
      <c r="G195" s="79"/>
      <c r="H195" s="79"/>
      <c r="I195" s="79"/>
      <c r="N195" s="68"/>
      <c r="O195" s="68"/>
      <c r="P195" s="68"/>
      <c r="Q195" s="68"/>
      <c r="R195" s="68"/>
      <c r="S195" s="68"/>
      <c r="T195" s="68"/>
      <c r="U195" s="68"/>
      <c r="V195" s="68"/>
      <c r="W195" s="68"/>
      <c r="X195" s="68"/>
      <c r="Y195" s="68"/>
    </row>
    <row r="196" spans="1:25" s="67" customFormat="1" ht="12">
      <c r="A196" s="96"/>
      <c r="B196" s="96"/>
      <c r="C196" s="96"/>
      <c r="D196" s="96"/>
      <c r="E196" s="96"/>
      <c r="F196" s="96"/>
      <c r="G196" s="79"/>
      <c r="H196" s="79"/>
      <c r="I196" s="79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  <c r="Y196" s="68"/>
    </row>
    <row r="197" spans="1:25" s="67" customFormat="1" ht="12">
      <c r="A197" s="96"/>
      <c r="B197" s="96"/>
      <c r="C197" s="96"/>
      <c r="D197" s="96"/>
      <c r="E197" s="96"/>
      <c r="F197" s="96"/>
      <c r="G197" s="79"/>
      <c r="H197" s="79"/>
      <c r="I197" s="79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  <c r="Y197" s="68"/>
    </row>
    <row r="198" spans="1:25" s="67" customFormat="1" ht="12">
      <c r="A198" s="96"/>
      <c r="B198" s="96"/>
      <c r="C198" s="96"/>
      <c r="D198" s="96"/>
      <c r="E198" s="96"/>
      <c r="F198" s="96"/>
      <c r="G198" s="79"/>
      <c r="H198" s="79"/>
      <c r="I198" s="79"/>
      <c r="N198" s="68"/>
      <c r="O198" s="68"/>
      <c r="P198" s="68"/>
      <c r="Q198" s="68"/>
      <c r="R198" s="68"/>
      <c r="S198" s="68"/>
      <c r="T198" s="68"/>
      <c r="U198" s="68"/>
      <c r="V198" s="68"/>
      <c r="W198" s="68"/>
      <c r="X198" s="68"/>
      <c r="Y198" s="68"/>
    </row>
    <row r="199" spans="1:25" s="67" customFormat="1" ht="12">
      <c r="A199" s="96"/>
      <c r="B199" s="96"/>
      <c r="C199" s="96"/>
      <c r="D199" s="96"/>
      <c r="E199" s="96"/>
      <c r="F199" s="96"/>
      <c r="G199" s="79"/>
      <c r="H199" s="79"/>
      <c r="I199" s="79"/>
      <c r="N199" s="68"/>
      <c r="O199" s="68"/>
      <c r="P199" s="68"/>
      <c r="Q199" s="68"/>
      <c r="R199" s="68"/>
      <c r="S199" s="68"/>
      <c r="T199" s="68"/>
      <c r="U199" s="68"/>
      <c r="V199" s="68"/>
      <c r="W199" s="68"/>
      <c r="X199" s="68"/>
      <c r="Y199" s="68"/>
    </row>
    <row r="200" spans="1:25" s="67" customFormat="1" ht="12">
      <c r="A200" s="96"/>
      <c r="B200" s="96"/>
      <c r="C200" s="96"/>
      <c r="D200" s="96"/>
      <c r="E200" s="96"/>
      <c r="F200" s="96"/>
      <c r="G200" s="79"/>
      <c r="H200" s="79"/>
      <c r="I200" s="79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</row>
    <row r="201" spans="1:25" s="67" customFormat="1" ht="12">
      <c r="A201" s="96"/>
      <c r="B201" s="96"/>
      <c r="C201" s="96"/>
      <c r="D201" s="96"/>
      <c r="E201" s="96"/>
      <c r="F201" s="96"/>
      <c r="G201" s="79"/>
      <c r="H201" s="79"/>
      <c r="I201" s="79"/>
      <c r="N201" s="68"/>
      <c r="O201" s="68"/>
      <c r="P201" s="68"/>
      <c r="Q201" s="68"/>
      <c r="R201" s="68"/>
      <c r="S201" s="68"/>
      <c r="T201" s="68"/>
      <c r="U201" s="68"/>
      <c r="V201" s="68"/>
      <c r="W201" s="68"/>
      <c r="X201" s="68"/>
      <c r="Y201" s="68"/>
    </row>
    <row r="202" spans="1:25" s="67" customFormat="1" ht="12">
      <c r="A202" s="96"/>
      <c r="B202" s="96"/>
      <c r="C202" s="96"/>
      <c r="D202" s="96"/>
      <c r="E202" s="96"/>
      <c r="F202" s="96"/>
      <c r="G202" s="79"/>
      <c r="H202" s="79"/>
      <c r="I202" s="79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</row>
    <row r="203" spans="1:25" s="67" customFormat="1" ht="12">
      <c r="A203" s="96"/>
      <c r="B203" s="96"/>
      <c r="C203" s="96"/>
      <c r="D203" s="96"/>
      <c r="E203" s="96"/>
      <c r="F203" s="96"/>
      <c r="G203" s="79"/>
      <c r="H203" s="79"/>
      <c r="I203" s="79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</row>
    <row r="204" spans="1:25" s="67" customFormat="1" ht="12">
      <c r="A204" s="96"/>
      <c r="B204" s="96"/>
      <c r="C204" s="96"/>
      <c r="D204" s="96"/>
      <c r="E204" s="96"/>
      <c r="F204" s="96"/>
      <c r="G204" s="79"/>
      <c r="H204" s="79"/>
      <c r="I204" s="79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</row>
    <row r="205" spans="1:25" s="67" customFormat="1" ht="12">
      <c r="A205" s="96"/>
      <c r="B205" s="96"/>
      <c r="C205" s="96"/>
      <c r="D205" s="96"/>
      <c r="E205" s="96"/>
      <c r="F205" s="96"/>
      <c r="G205" s="79"/>
      <c r="H205" s="79"/>
      <c r="I205" s="79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</row>
    <row r="206" spans="1:25" s="67" customFormat="1" ht="12">
      <c r="A206" s="96"/>
      <c r="B206" s="96"/>
      <c r="C206" s="96"/>
      <c r="D206" s="96"/>
      <c r="E206" s="96"/>
      <c r="F206" s="96"/>
      <c r="G206" s="79"/>
      <c r="H206" s="79"/>
      <c r="I206" s="79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</row>
    <row r="207" spans="1:25" s="67" customFormat="1" ht="12">
      <c r="A207" s="96"/>
      <c r="B207" s="96"/>
      <c r="C207" s="96"/>
      <c r="D207" s="96"/>
      <c r="E207" s="96"/>
      <c r="F207" s="96"/>
      <c r="G207" s="79"/>
      <c r="H207" s="79"/>
      <c r="I207" s="79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</row>
    <row r="208" spans="1:25" s="67" customFormat="1" ht="12">
      <c r="A208" s="96"/>
      <c r="B208" s="96"/>
      <c r="C208" s="96"/>
      <c r="D208" s="96"/>
      <c r="E208" s="96"/>
      <c r="F208" s="96"/>
      <c r="G208" s="79"/>
      <c r="H208" s="79"/>
      <c r="I208" s="79"/>
      <c r="N208" s="68"/>
      <c r="O208" s="68"/>
      <c r="P208" s="68"/>
      <c r="Q208" s="68"/>
      <c r="R208" s="68"/>
      <c r="S208" s="68"/>
      <c r="T208" s="68"/>
      <c r="U208" s="68"/>
      <c r="V208" s="68"/>
      <c r="W208" s="68"/>
      <c r="X208" s="68"/>
      <c r="Y208" s="68"/>
    </row>
    <row r="209" spans="1:25" s="67" customFormat="1" ht="12">
      <c r="A209" s="96"/>
      <c r="B209" s="96"/>
      <c r="C209" s="96"/>
      <c r="D209" s="96"/>
      <c r="E209" s="96"/>
      <c r="F209" s="96"/>
      <c r="G209" s="79"/>
      <c r="H209" s="79"/>
      <c r="I209" s="79"/>
      <c r="N209" s="68"/>
      <c r="O209" s="68"/>
      <c r="P209" s="68"/>
      <c r="Q209" s="68"/>
      <c r="R209" s="68"/>
      <c r="S209" s="68"/>
      <c r="T209" s="68"/>
      <c r="U209" s="68"/>
      <c r="V209" s="68"/>
      <c r="W209" s="68"/>
      <c r="X209" s="68"/>
      <c r="Y209" s="68"/>
    </row>
    <row r="210" spans="1:25" s="67" customFormat="1" ht="12">
      <c r="A210" s="96"/>
      <c r="B210" s="96"/>
      <c r="C210" s="96"/>
      <c r="D210" s="96"/>
      <c r="E210" s="96"/>
      <c r="F210" s="96"/>
      <c r="G210" s="79"/>
      <c r="H210" s="79"/>
      <c r="I210" s="79"/>
      <c r="N210" s="68"/>
      <c r="O210" s="68"/>
      <c r="P210" s="68"/>
      <c r="Q210" s="68"/>
      <c r="R210" s="68"/>
      <c r="S210" s="68"/>
      <c r="T210" s="68"/>
      <c r="U210" s="68"/>
      <c r="V210" s="68"/>
      <c r="W210" s="68"/>
      <c r="X210" s="68"/>
      <c r="Y210" s="68"/>
    </row>
    <row r="211" spans="1:25" s="67" customFormat="1" ht="12">
      <c r="A211" s="96"/>
      <c r="B211" s="96"/>
      <c r="C211" s="96"/>
      <c r="D211" s="96"/>
      <c r="E211" s="96"/>
      <c r="F211" s="96"/>
      <c r="G211" s="79"/>
      <c r="H211" s="79"/>
      <c r="I211" s="79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</row>
    <row r="212" spans="1:25" s="67" customFormat="1" ht="12">
      <c r="A212" s="96"/>
      <c r="B212" s="96"/>
      <c r="C212" s="96"/>
      <c r="D212" s="96"/>
      <c r="E212" s="96"/>
      <c r="F212" s="96"/>
      <c r="G212" s="79"/>
      <c r="H212" s="79"/>
      <c r="I212" s="79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</row>
    <row r="213" spans="1:25" s="67" customFormat="1" ht="12">
      <c r="A213" s="96"/>
      <c r="B213" s="96"/>
      <c r="C213" s="96"/>
      <c r="D213" s="96"/>
      <c r="E213" s="96"/>
      <c r="F213" s="96"/>
      <c r="G213" s="79"/>
      <c r="H213" s="79"/>
      <c r="I213" s="79"/>
      <c r="N213" s="68"/>
      <c r="O213" s="68"/>
      <c r="P213" s="68"/>
      <c r="Q213" s="68"/>
      <c r="R213" s="68"/>
      <c r="S213" s="68"/>
      <c r="T213" s="68"/>
      <c r="U213" s="68"/>
      <c r="V213" s="68"/>
      <c r="W213" s="68"/>
      <c r="X213" s="68"/>
      <c r="Y213" s="68"/>
    </row>
    <row r="214" spans="1:25" s="67" customFormat="1" ht="12">
      <c r="A214" s="96"/>
      <c r="B214" s="96"/>
      <c r="C214" s="96"/>
      <c r="D214" s="96"/>
      <c r="E214" s="96"/>
      <c r="F214" s="96"/>
      <c r="G214" s="79"/>
      <c r="H214" s="79"/>
      <c r="I214" s="79"/>
      <c r="N214" s="68"/>
      <c r="O214" s="68"/>
      <c r="P214" s="68"/>
      <c r="Q214" s="68"/>
      <c r="R214" s="68"/>
      <c r="S214" s="68"/>
      <c r="T214" s="68"/>
      <c r="U214" s="68"/>
      <c r="V214" s="68"/>
      <c r="W214" s="68"/>
      <c r="X214" s="68"/>
      <c r="Y214" s="68"/>
    </row>
    <row r="215" spans="1:25" s="67" customFormat="1" ht="12">
      <c r="A215" s="96"/>
      <c r="B215" s="96"/>
      <c r="C215" s="96"/>
      <c r="D215" s="96"/>
      <c r="E215" s="96"/>
      <c r="F215" s="96"/>
      <c r="G215" s="79"/>
      <c r="H215" s="79"/>
      <c r="I215" s="79"/>
      <c r="N215" s="68"/>
      <c r="O215" s="68"/>
      <c r="P215" s="68"/>
      <c r="Q215" s="68"/>
      <c r="R215" s="68"/>
      <c r="S215" s="68"/>
      <c r="T215" s="68"/>
      <c r="U215" s="68"/>
      <c r="V215" s="68"/>
      <c r="W215" s="68"/>
      <c r="X215" s="68"/>
      <c r="Y215" s="68"/>
    </row>
    <row r="216" spans="1:25" s="67" customFormat="1" ht="12">
      <c r="A216" s="96"/>
      <c r="B216" s="96"/>
      <c r="C216" s="96"/>
      <c r="D216" s="96"/>
      <c r="E216" s="96"/>
      <c r="F216" s="96"/>
      <c r="G216" s="79"/>
      <c r="H216" s="79"/>
      <c r="I216" s="79"/>
      <c r="N216" s="68"/>
      <c r="O216" s="68"/>
      <c r="P216" s="68"/>
      <c r="Q216" s="68"/>
      <c r="R216" s="68"/>
      <c r="S216" s="68"/>
      <c r="T216" s="68"/>
      <c r="U216" s="68"/>
      <c r="V216" s="68"/>
      <c r="W216" s="68"/>
      <c r="X216" s="68"/>
      <c r="Y216" s="68"/>
    </row>
    <row r="217" spans="1:25" s="67" customFormat="1" ht="12">
      <c r="A217" s="96"/>
      <c r="B217" s="96"/>
      <c r="C217" s="96"/>
      <c r="D217" s="96"/>
      <c r="E217" s="96"/>
      <c r="F217" s="96"/>
      <c r="G217" s="79"/>
      <c r="H217" s="79"/>
      <c r="I217" s="79"/>
      <c r="N217" s="68"/>
      <c r="O217" s="68"/>
      <c r="P217" s="68"/>
      <c r="Q217" s="68"/>
      <c r="R217" s="68"/>
      <c r="S217" s="68"/>
      <c r="T217" s="68"/>
      <c r="U217" s="68"/>
      <c r="V217" s="68"/>
      <c r="W217" s="68"/>
      <c r="X217" s="68"/>
      <c r="Y217" s="68"/>
    </row>
    <row r="218" spans="1:25" s="67" customFormat="1" ht="12">
      <c r="A218" s="96"/>
      <c r="B218" s="96"/>
      <c r="C218" s="96"/>
      <c r="D218" s="96"/>
      <c r="E218" s="96"/>
      <c r="F218" s="96"/>
      <c r="G218" s="79"/>
      <c r="H218" s="79"/>
      <c r="I218" s="79"/>
      <c r="N218" s="68"/>
      <c r="O218" s="68"/>
      <c r="P218" s="68"/>
      <c r="Q218" s="68"/>
      <c r="R218" s="68"/>
      <c r="S218" s="68"/>
      <c r="T218" s="68"/>
      <c r="U218" s="68"/>
      <c r="V218" s="68"/>
      <c r="W218" s="68"/>
      <c r="X218" s="68"/>
      <c r="Y218" s="68"/>
    </row>
    <row r="219" spans="1:25" s="67" customFormat="1" ht="12">
      <c r="A219" s="96"/>
      <c r="B219" s="96"/>
      <c r="C219" s="96"/>
      <c r="D219" s="96"/>
      <c r="E219" s="96"/>
      <c r="F219" s="96"/>
      <c r="G219" s="79"/>
      <c r="H219" s="79"/>
      <c r="I219" s="79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</row>
    <row r="220" spans="1:25" s="67" customFormat="1" ht="12">
      <c r="A220" s="96"/>
      <c r="B220" s="96"/>
      <c r="C220" s="96"/>
      <c r="D220" s="96"/>
      <c r="E220" s="96"/>
      <c r="F220" s="96"/>
      <c r="G220" s="79"/>
      <c r="H220" s="79"/>
      <c r="I220" s="79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</row>
    <row r="221" spans="1:25" s="67" customFormat="1" ht="12">
      <c r="A221" s="96"/>
      <c r="B221" s="96"/>
      <c r="C221" s="96"/>
      <c r="D221" s="96"/>
      <c r="E221" s="96"/>
      <c r="F221" s="96"/>
      <c r="G221" s="79"/>
      <c r="H221" s="79"/>
      <c r="I221" s="79"/>
      <c r="N221" s="68"/>
      <c r="O221" s="68"/>
      <c r="P221" s="68"/>
      <c r="Q221" s="68"/>
      <c r="R221" s="68"/>
      <c r="S221" s="68"/>
      <c r="T221" s="68"/>
      <c r="U221" s="68"/>
      <c r="V221" s="68"/>
      <c r="W221" s="68"/>
      <c r="X221" s="68"/>
      <c r="Y221" s="68"/>
    </row>
    <row r="222" spans="1:25" s="67" customFormat="1" ht="12">
      <c r="A222" s="96"/>
      <c r="B222" s="96"/>
      <c r="C222" s="96"/>
      <c r="D222" s="96"/>
      <c r="E222" s="96"/>
      <c r="F222" s="96"/>
      <c r="G222" s="79"/>
      <c r="H222" s="79"/>
      <c r="I222" s="79"/>
      <c r="N222" s="68"/>
      <c r="O222" s="68"/>
      <c r="P222" s="68"/>
      <c r="Q222" s="68"/>
      <c r="R222" s="68"/>
      <c r="S222" s="68"/>
      <c r="T222" s="68"/>
      <c r="U222" s="68"/>
      <c r="V222" s="68"/>
      <c r="W222" s="68"/>
      <c r="X222" s="68"/>
      <c r="Y222" s="68"/>
    </row>
    <row r="223" spans="1:25" s="67" customFormat="1" ht="12">
      <c r="A223" s="96"/>
      <c r="B223" s="96"/>
      <c r="C223" s="96"/>
      <c r="D223" s="96"/>
      <c r="E223" s="96"/>
      <c r="F223" s="96"/>
      <c r="G223" s="79"/>
      <c r="H223" s="79"/>
      <c r="I223" s="79"/>
      <c r="N223" s="68"/>
      <c r="O223" s="68"/>
      <c r="P223" s="68"/>
      <c r="Q223" s="68"/>
      <c r="R223" s="68"/>
      <c r="S223" s="68"/>
      <c r="T223" s="68"/>
      <c r="U223" s="68"/>
      <c r="V223" s="68"/>
      <c r="W223" s="68"/>
      <c r="X223" s="68"/>
      <c r="Y223" s="68"/>
    </row>
    <row r="224" spans="1:25" s="67" customFormat="1" ht="12">
      <c r="A224" s="96"/>
      <c r="B224" s="96"/>
      <c r="C224" s="96"/>
      <c r="D224" s="96"/>
      <c r="E224" s="96"/>
      <c r="F224" s="96"/>
      <c r="G224" s="79"/>
      <c r="H224" s="79"/>
      <c r="I224" s="79"/>
      <c r="N224" s="68"/>
      <c r="O224" s="68"/>
      <c r="P224" s="68"/>
      <c r="Q224" s="68"/>
      <c r="R224" s="68"/>
      <c r="S224" s="68"/>
      <c r="T224" s="68"/>
      <c r="U224" s="68"/>
      <c r="V224" s="68"/>
      <c r="W224" s="68"/>
      <c r="X224" s="68"/>
      <c r="Y224" s="68"/>
    </row>
    <row r="225" spans="1:25" s="67" customFormat="1" ht="12">
      <c r="A225" s="96"/>
      <c r="B225" s="96"/>
      <c r="C225" s="96"/>
      <c r="D225" s="96"/>
      <c r="E225" s="96"/>
      <c r="F225" s="96"/>
      <c r="G225" s="79"/>
      <c r="H225" s="79"/>
      <c r="I225" s="79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</row>
    <row r="226" spans="1:25" s="67" customFormat="1" ht="12">
      <c r="A226" s="96"/>
      <c r="B226" s="96"/>
      <c r="C226" s="96"/>
      <c r="D226" s="96"/>
      <c r="E226" s="96"/>
      <c r="F226" s="96"/>
      <c r="G226" s="79"/>
      <c r="H226" s="79"/>
      <c r="I226" s="79"/>
      <c r="N226" s="68"/>
      <c r="O226" s="68"/>
      <c r="P226" s="68"/>
      <c r="Q226" s="68"/>
      <c r="R226" s="68"/>
      <c r="S226" s="68"/>
      <c r="T226" s="68"/>
      <c r="U226" s="68"/>
      <c r="V226" s="68"/>
      <c r="W226" s="68"/>
      <c r="X226" s="68"/>
      <c r="Y226" s="68"/>
    </row>
    <row r="227" spans="1:25" s="67" customFormat="1" ht="12">
      <c r="A227" s="96"/>
      <c r="B227" s="96"/>
      <c r="C227" s="96"/>
      <c r="D227" s="96"/>
      <c r="E227" s="96"/>
      <c r="F227" s="96"/>
      <c r="G227" s="79"/>
      <c r="H227" s="79"/>
      <c r="I227" s="79"/>
      <c r="N227" s="68"/>
      <c r="O227" s="68"/>
      <c r="P227" s="68"/>
      <c r="Q227" s="68"/>
      <c r="R227" s="68"/>
      <c r="S227" s="68"/>
      <c r="T227" s="68"/>
      <c r="U227" s="68"/>
      <c r="V227" s="68"/>
      <c r="W227" s="68"/>
      <c r="X227" s="68"/>
      <c r="Y227" s="68"/>
    </row>
    <row r="228" spans="1:25" s="67" customFormat="1" ht="12">
      <c r="A228" s="96"/>
      <c r="B228" s="96"/>
      <c r="C228" s="96"/>
      <c r="D228" s="96"/>
      <c r="E228" s="96"/>
      <c r="F228" s="96"/>
      <c r="G228" s="79"/>
      <c r="H228" s="79"/>
      <c r="I228" s="79"/>
      <c r="N228" s="68"/>
      <c r="O228" s="68"/>
      <c r="P228" s="68"/>
      <c r="Q228" s="68"/>
      <c r="R228" s="68"/>
      <c r="S228" s="68"/>
      <c r="T228" s="68"/>
      <c r="U228" s="68"/>
      <c r="V228" s="68"/>
      <c r="W228" s="68"/>
      <c r="X228" s="68"/>
      <c r="Y228" s="68"/>
    </row>
    <row r="229" spans="1:25" s="67" customFormat="1" ht="12">
      <c r="A229" s="96"/>
      <c r="B229" s="96"/>
      <c r="C229" s="96"/>
      <c r="D229" s="96"/>
      <c r="E229" s="96"/>
      <c r="F229" s="96"/>
      <c r="G229" s="79"/>
      <c r="H229" s="79"/>
      <c r="I229" s="79"/>
      <c r="N229" s="68"/>
      <c r="O229" s="68"/>
      <c r="P229" s="68"/>
      <c r="Q229" s="68"/>
      <c r="R229" s="68"/>
      <c r="S229" s="68"/>
      <c r="T229" s="68"/>
      <c r="U229" s="68"/>
      <c r="V229" s="68"/>
      <c r="W229" s="68"/>
      <c r="X229" s="68"/>
      <c r="Y229" s="68"/>
    </row>
    <row r="230" spans="1:25" s="67" customFormat="1" ht="12">
      <c r="A230" s="96"/>
      <c r="B230" s="96"/>
      <c r="C230" s="96"/>
      <c r="D230" s="96"/>
      <c r="E230" s="96"/>
      <c r="F230" s="96"/>
      <c r="G230" s="79"/>
      <c r="H230" s="79"/>
      <c r="I230" s="79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</row>
    <row r="231" spans="1:25" s="67" customFormat="1" ht="12">
      <c r="A231" s="96"/>
      <c r="B231" s="96"/>
      <c r="C231" s="96"/>
      <c r="D231" s="96"/>
      <c r="E231" s="96"/>
      <c r="F231" s="96"/>
      <c r="G231" s="79"/>
      <c r="H231" s="79"/>
      <c r="I231" s="79"/>
      <c r="N231" s="68"/>
      <c r="O231" s="68"/>
      <c r="P231" s="68"/>
      <c r="Q231" s="68"/>
      <c r="R231" s="68"/>
      <c r="S231" s="68"/>
      <c r="T231" s="68"/>
      <c r="U231" s="68"/>
      <c r="V231" s="68"/>
      <c r="W231" s="68"/>
      <c r="X231" s="68"/>
      <c r="Y231" s="68"/>
    </row>
    <row r="232" spans="1:25" s="67" customFormat="1" ht="12">
      <c r="A232" s="96"/>
      <c r="B232" s="96"/>
      <c r="C232" s="96"/>
      <c r="D232" s="96"/>
      <c r="E232" s="96"/>
      <c r="F232" s="96"/>
      <c r="G232" s="79"/>
      <c r="H232" s="79"/>
      <c r="I232" s="79"/>
      <c r="N232" s="68"/>
      <c r="O232" s="68"/>
      <c r="P232" s="68"/>
      <c r="Q232" s="68"/>
      <c r="R232" s="68"/>
      <c r="S232" s="68"/>
      <c r="T232" s="68"/>
      <c r="U232" s="68"/>
      <c r="V232" s="68"/>
      <c r="W232" s="68"/>
      <c r="X232" s="68"/>
      <c r="Y232" s="68"/>
    </row>
    <row r="233" spans="1:25" s="67" customFormat="1" ht="12">
      <c r="A233" s="96"/>
      <c r="B233" s="96"/>
      <c r="C233" s="96"/>
      <c r="D233" s="96"/>
      <c r="E233" s="96"/>
      <c r="F233" s="96"/>
      <c r="G233" s="79"/>
      <c r="H233" s="79"/>
      <c r="I233" s="79"/>
      <c r="N233" s="68"/>
      <c r="O233" s="68"/>
      <c r="P233" s="68"/>
      <c r="Q233" s="68"/>
      <c r="R233" s="68"/>
      <c r="S233" s="68"/>
      <c r="T233" s="68"/>
      <c r="U233" s="68"/>
      <c r="V233" s="68"/>
      <c r="W233" s="68"/>
      <c r="X233" s="68"/>
      <c r="Y233" s="68"/>
    </row>
    <row r="234" spans="1:25" s="67" customFormat="1" ht="12">
      <c r="A234" s="96"/>
      <c r="B234" s="96"/>
      <c r="C234" s="96"/>
      <c r="D234" s="96"/>
      <c r="E234" s="96"/>
      <c r="F234" s="96"/>
      <c r="G234" s="79"/>
      <c r="H234" s="79"/>
      <c r="I234" s="79"/>
      <c r="N234" s="68"/>
      <c r="O234" s="68"/>
      <c r="P234" s="68"/>
      <c r="Q234" s="68"/>
      <c r="R234" s="68"/>
      <c r="S234" s="68"/>
      <c r="T234" s="68"/>
      <c r="U234" s="68"/>
      <c r="V234" s="68"/>
      <c r="W234" s="68"/>
      <c r="X234" s="68"/>
      <c r="Y234" s="68"/>
    </row>
    <row r="235" spans="1:25" s="67" customFormat="1" ht="12">
      <c r="A235" s="96"/>
      <c r="B235" s="96"/>
      <c r="C235" s="96"/>
      <c r="D235" s="96"/>
      <c r="E235" s="96"/>
      <c r="F235" s="96"/>
      <c r="G235" s="79"/>
      <c r="H235" s="79"/>
      <c r="I235" s="79"/>
      <c r="N235" s="68"/>
      <c r="O235" s="68"/>
      <c r="P235" s="68"/>
      <c r="Q235" s="68"/>
      <c r="R235" s="68"/>
      <c r="S235" s="68"/>
      <c r="T235" s="68"/>
      <c r="U235" s="68"/>
      <c r="V235" s="68"/>
      <c r="W235" s="68"/>
      <c r="X235" s="68"/>
      <c r="Y235" s="68"/>
    </row>
    <row r="236" spans="1:25" s="67" customFormat="1" ht="12">
      <c r="A236" s="96"/>
      <c r="B236" s="96"/>
      <c r="C236" s="96"/>
      <c r="D236" s="96"/>
      <c r="E236" s="96"/>
      <c r="F236" s="96"/>
      <c r="G236" s="79"/>
      <c r="H236" s="79"/>
      <c r="I236" s="79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</row>
    <row r="237" spans="1:25" s="67" customFormat="1" ht="12">
      <c r="A237" s="96"/>
      <c r="B237" s="96"/>
      <c r="C237" s="96"/>
      <c r="D237" s="96"/>
      <c r="E237" s="96"/>
      <c r="F237" s="96"/>
      <c r="G237" s="79"/>
      <c r="H237" s="79"/>
      <c r="I237" s="79"/>
      <c r="N237" s="68"/>
      <c r="O237" s="68"/>
      <c r="P237" s="68"/>
      <c r="Q237" s="68"/>
      <c r="R237" s="68"/>
      <c r="S237" s="68"/>
      <c r="T237" s="68"/>
      <c r="U237" s="68"/>
      <c r="V237" s="68"/>
      <c r="W237" s="68"/>
      <c r="X237" s="68"/>
      <c r="Y237" s="68"/>
    </row>
    <row r="238" spans="1:25" s="67" customFormat="1" ht="12">
      <c r="A238" s="96"/>
      <c r="B238" s="96"/>
      <c r="C238" s="96"/>
      <c r="D238" s="96"/>
      <c r="E238" s="96"/>
      <c r="F238" s="96"/>
      <c r="G238" s="79"/>
      <c r="H238" s="79"/>
      <c r="I238" s="79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</row>
    <row r="239" spans="1:25" s="67" customFormat="1" ht="12">
      <c r="A239" s="96"/>
      <c r="B239" s="96"/>
      <c r="C239" s="96"/>
      <c r="D239" s="96"/>
      <c r="E239" s="96"/>
      <c r="F239" s="96"/>
      <c r="G239" s="79"/>
      <c r="H239" s="79"/>
      <c r="I239" s="79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</row>
    <row r="240" spans="1:25" s="67" customFormat="1" ht="12">
      <c r="A240" s="96"/>
      <c r="B240" s="96"/>
      <c r="C240" s="96"/>
      <c r="D240" s="96"/>
      <c r="E240" s="96"/>
      <c r="F240" s="96"/>
      <c r="G240" s="79"/>
      <c r="H240" s="79"/>
      <c r="I240" s="79"/>
      <c r="N240" s="68"/>
      <c r="O240" s="68"/>
      <c r="P240" s="68"/>
      <c r="Q240" s="68"/>
      <c r="R240" s="68"/>
      <c r="S240" s="68"/>
      <c r="T240" s="68"/>
      <c r="U240" s="68"/>
      <c r="V240" s="68"/>
      <c r="W240" s="68"/>
      <c r="X240" s="68"/>
      <c r="Y240" s="68"/>
    </row>
    <row r="241" spans="1:25" s="67" customFormat="1" ht="12">
      <c r="A241" s="96"/>
      <c r="B241" s="96"/>
      <c r="C241" s="96"/>
      <c r="D241" s="96"/>
      <c r="E241" s="96"/>
      <c r="F241" s="96"/>
      <c r="G241" s="79"/>
      <c r="H241" s="79"/>
      <c r="I241" s="79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</row>
    <row r="242" spans="1:25" s="67" customFormat="1" ht="12">
      <c r="A242" s="96"/>
      <c r="B242" s="96"/>
      <c r="C242" s="96"/>
      <c r="D242" s="96"/>
      <c r="E242" s="96"/>
      <c r="F242" s="96"/>
      <c r="G242" s="79"/>
      <c r="H242" s="79"/>
      <c r="I242" s="79"/>
      <c r="N242" s="68"/>
      <c r="O242" s="68"/>
      <c r="P242" s="68"/>
      <c r="Q242" s="68"/>
      <c r="R242" s="68"/>
      <c r="S242" s="68"/>
      <c r="T242" s="68"/>
      <c r="U242" s="68"/>
      <c r="V242" s="68"/>
      <c r="W242" s="68"/>
      <c r="X242" s="68"/>
      <c r="Y242" s="68"/>
    </row>
    <row r="243" spans="1:25" s="67" customFormat="1" ht="12">
      <c r="A243" s="96"/>
      <c r="B243" s="96"/>
      <c r="C243" s="96"/>
      <c r="D243" s="96"/>
      <c r="E243" s="96"/>
      <c r="F243" s="96"/>
      <c r="G243" s="79"/>
      <c r="H243" s="79"/>
      <c r="I243" s="79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</row>
    <row r="244" spans="1:25" s="67" customFormat="1" ht="12">
      <c r="A244" s="96"/>
      <c r="B244" s="96"/>
      <c r="C244" s="96"/>
      <c r="D244" s="96"/>
      <c r="E244" s="96"/>
      <c r="F244" s="96"/>
      <c r="G244" s="79"/>
      <c r="H244" s="79"/>
      <c r="I244" s="79"/>
      <c r="N244" s="68"/>
      <c r="O244" s="68"/>
      <c r="P244" s="68"/>
      <c r="Q244" s="68"/>
      <c r="R244" s="68"/>
      <c r="S244" s="68"/>
      <c r="T244" s="68"/>
      <c r="U244" s="68"/>
      <c r="V244" s="68"/>
      <c r="W244" s="68"/>
      <c r="X244" s="68"/>
      <c r="Y244" s="68"/>
    </row>
    <row r="245" spans="1:25" s="67" customFormat="1" ht="12">
      <c r="A245" s="96"/>
      <c r="B245" s="96"/>
      <c r="C245" s="96"/>
      <c r="D245" s="96"/>
      <c r="E245" s="96"/>
      <c r="F245" s="96"/>
      <c r="G245" s="79"/>
      <c r="H245" s="79"/>
      <c r="I245" s="79"/>
      <c r="N245" s="68"/>
      <c r="O245" s="68"/>
      <c r="P245" s="68"/>
      <c r="Q245" s="68"/>
      <c r="R245" s="68"/>
      <c r="S245" s="68"/>
      <c r="T245" s="68"/>
      <c r="U245" s="68"/>
      <c r="V245" s="68"/>
      <c r="W245" s="68"/>
      <c r="X245" s="68"/>
      <c r="Y245" s="68"/>
    </row>
    <row r="246" spans="1:25" s="67" customFormat="1" ht="12">
      <c r="A246" s="96"/>
      <c r="B246" s="96"/>
      <c r="C246" s="96"/>
      <c r="D246" s="96"/>
      <c r="E246" s="96"/>
      <c r="F246" s="96"/>
      <c r="G246" s="79"/>
      <c r="H246" s="79"/>
      <c r="I246" s="79"/>
      <c r="N246" s="68"/>
      <c r="O246" s="68"/>
      <c r="P246" s="68"/>
      <c r="Q246" s="68"/>
      <c r="R246" s="68"/>
      <c r="S246" s="68"/>
      <c r="T246" s="68"/>
      <c r="U246" s="68"/>
      <c r="V246" s="68"/>
      <c r="W246" s="68"/>
      <c r="X246" s="68"/>
      <c r="Y246" s="68"/>
    </row>
    <row r="247" spans="1:25" s="67" customFormat="1" ht="12">
      <c r="A247" s="96"/>
      <c r="B247" s="96"/>
      <c r="C247" s="96"/>
      <c r="D247" s="96"/>
      <c r="E247" s="96"/>
      <c r="F247" s="96"/>
      <c r="G247" s="79"/>
      <c r="H247" s="79"/>
      <c r="I247" s="79"/>
      <c r="N247" s="68"/>
      <c r="O247" s="68"/>
      <c r="P247" s="68"/>
      <c r="Q247" s="68"/>
      <c r="R247" s="68"/>
      <c r="S247" s="68"/>
      <c r="T247" s="68"/>
      <c r="U247" s="68"/>
      <c r="V247" s="68"/>
      <c r="W247" s="68"/>
      <c r="X247" s="68"/>
      <c r="Y247" s="68"/>
    </row>
    <row r="248" spans="1:25" s="67" customFormat="1" ht="12">
      <c r="A248" s="96"/>
      <c r="B248" s="96"/>
      <c r="C248" s="96"/>
      <c r="D248" s="96"/>
      <c r="E248" s="96"/>
      <c r="F248" s="96"/>
      <c r="G248" s="79"/>
      <c r="H248" s="79"/>
      <c r="I248" s="79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</row>
    <row r="249" spans="1:25" s="67" customFormat="1" ht="12">
      <c r="A249" s="96"/>
      <c r="B249" s="96"/>
      <c r="C249" s="96"/>
      <c r="D249" s="96"/>
      <c r="E249" s="96"/>
      <c r="F249" s="96"/>
      <c r="G249" s="79"/>
      <c r="H249" s="79"/>
      <c r="I249" s="79"/>
      <c r="N249" s="68"/>
      <c r="O249" s="68"/>
      <c r="P249" s="68"/>
      <c r="Q249" s="68"/>
      <c r="R249" s="68"/>
      <c r="S249" s="68"/>
      <c r="T249" s="68"/>
      <c r="U249" s="68"/>
      <c r="V249" s="68"/>
      <c r="W249" s="68"/>
      <c r="X249" s="68"/>
      <c r="Y249" s="68"/>
    </row>
    <row r="250" spans="1:25" s="67" customFormat="1" ht="12">
      <c r="A250" s="96"/>
      <c r="B250" s="96"/>
      <c r="C250" s="96"/>
      <c r="D250" s="96"/>
      <c r="E250" s="96"/>
      <c r="F250" s="96"/>
      <c r="G250" s="79"/>
      <c r="H250" s="79"/>
      <c r="I250" s="79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</row>
    <row r="251" spans="1:25" s="67" customFormat="1" ht="12">
      <c r="A251" s="96"/>
      <c r="B251" s="96"/>
      <c r="C251" s="96"/>
      <c r="D251" s="96"/>
      <c r="E251" s="96"/>
      <c r="F251" s="96"/>
      <c r="G251" s="79"/>
      <c r="H251" s="79"/>
      <c r="I251" s="79"/>
      <c r="N251" s="68"/>
      <c r="O251" s="68"/>
      <c r="P251" s="68"/>
      <c r="Q251" s="68"/>
      <c r="R251" s="68"/>
      <c r="S251" s="68"/>
      <c r="T251" s="68"/>
      <c r="U251" s="68"/>
      <c r="V251" s="68"/>
      <c r="W251" s="68"/>
      <c r="X251" s="68"/>
      <c r="Y251" s="68"/>
    </row>
    <row r="252" spans="1:25" s="67" customFormat="1" ht="12">
      <c r="A252" s="96"/>
      <c r="B252" s="96"/>
      <c r="C252" s="96"/>
      <c r="D252" s="96"/>
      <c r="E252" s="96"/>
      <c r="F252" s="96"/>
      <c r="G252" s="79"/>
      <c r="H252" s="79"/>
      <c r="I252" s="79"/>
      <c r="N252" s="68"/>
      <c r="O252" s="68"/>
      <c r="P252" s="68"/>
      <c r="Q252" s="68"/>
      <c r="R252" s="68"/>
      <c r="S252" s="68"/>
      <c r="T252" s="68"/>
      <c r="U252" s="68"/>
      <c r="V252" s="68"/>
      <c r="W252" s="68"/>
      <c r="X252" s="68"/>
      <c r="Y252" s="68"/>
    </row>
    <row r="253" spans="1:25" s="67" customFormat="1" ht="12">
      <c r="A253" s="96"/>
      <c r="B253" s="96"/>
      <c r="C253" s="96"/>
      <c r="D253" s="96"/>
      <c r="E253" s="96"/>
      <c r="F253" s="96"/>
      <c r="G253" s="79"/>
      <c r="H253" s="79"/>
      <c r="I253" s="79"/>
      <c r="N253" s="68"/>
      <c r="O253" s="68"/>
      <c r="P253" s="68"/>
      <c r="Q253" s="68"/>
      <c r="R253" s="68"/>
      <c r="S253" s="68"/>
      <c r="T253" s="68"/>
      <c r="U253" s="68"/>
      <c r="V253" s="68"/>
      <c r="W253" s="68"/>
      <c r="X253" s="68"/>
      <c r="Y253" s="68"/>
    </row>
    <row r="254" spans="1:25" s="67" customFormat="1" ht="12">
      <c r="A254" s="96"/>
      <c r="B254" s="96"/>
      <c r="C254" s="96"/>
      <c r="D254" s="96"/>
      <c r="E254" s="96"/>
      <c r="F254" s="96"/>
      <c r="G254" s="79"/>
      <c r="H254" s="79"/>
      <c r="I254" s="79"/>
      <c r="N254" s="68"/>
      <c r="O254" s="68"/>
      <c r="P254" s="68"/>
      <c r="Q254" s="68"/>
      <c r="R254" s="68"/>
      <c r="S254" s="68"/>
      <c r="T254" s="68"/>
      <c r="U254" s="68"/>
      <c r="V254" s="68"/>
      <c r="W254" s="68"/>
      <c r="X254" s="68"/>
      <c r="Y254" s="68"/>
    </row>
    <row r="255" spans="1:25" s="67" customFormat="1" ht="12">
      <c r="A255" s="96"/>
      <c r="B255" s="96"/>
      <c r="C255" s="96"/>
      <c r="D255" s="96"/>
      <c r="E255" s="96"/>
      <c r="F255" s="96"/>
      <c r="G255" s="79"/>
      <c r="H255" s="79"/>
      <c r="I255" s="79"/>
      <c r="N255" s="68"/>
      <c r="O255" s="68"/>
      <c r="P255" s="68"/>
      <c r="Q255" s="68"/>
      <c r="R255" s="68"/>
      <c r="S255" s="68"/>
      <c r="T255" s="68"/>
      <c r="U255" s="68"/>
      <c r="V255" s="68"/>
      <c r="W255" s="68"/>
      <c r="X255" s="68"/>
      <c r="Y255" s="68"/>
    </row>
    <row r="256" spans="1:25" s="67" customFormat="1" ht="12">
      <c r="A256" s="96"/>
      <c r="B256" s="96"/>
      <c r="C256" s="96"/>
      <c r="D256" s="96"/>
      <c r="E256" s="96"/>
      <c r="F256" s="96"/>
      <c r="G256" s="79"/>
      <c r="H256" s="79"/>
      <c r="I256" s="79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</row>
    <row r="257" spans="1:25" s="67" customFormat="1" ht="12">
      <c r="A257" s="96"/>
      <c r="B257" s="96"/>
      <c r="C257" s="96"/>
      <c r="D257" s="96"/>
      <c r="E257" s="96"/>
      <c r="F257" s="96"/>
      <c r="G257" s="79"/>
      <c r="H257" s="79"/>
      <c r="I257" s="79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</row>
    <row r="258" spans="1:25" s="67" customFormat="1" ht="12">
      <c r="A258" s="96"/>
      <c r="B258" s="96"/>
      <c r="C258" s="96"/>
      <c r="D258" s="96"/>
      <c r="E258" s="96"/>
      <c r="F258" s="96"/>
      <c r="G258" s="79"/>
      <c r="H258" s="79"/>
      <c r="I258" s="79"/>
      <c r="N258" s="68"/>
      <c r="O258" s="68"/>
      <c r="P258" s="68"/>
      <c r="Q258" s="68"/>
      <c r="R258" s="68"/>
      <c r="S258" s="68"/>
      <c r="T258" s="68"/>
      <c r="U258" s="68"/>
      <c r="V258" s="68"/>
      <c r="W258" s="68"/>
      <c r="X258" s="68"/>
      <c r="Y258" s="68"/>
    </row>
    <row r="259" spans="1:25" s="67" customFormat="1" ht="12">
      <c r="A259" s="96"/>
      <c r="B259" s="96"/>
      <c r="C259" s="96"/>
      <c r="D259" s="96"/>
      <c r="E259" s="96"/>
      <c r="F259" s="96"/>
      <c r="G259" s="79"/>
      <c r="H259" s="79"/>
      <c r="I259" s="79"/>
      <c r="N259" s="68"/>
      <c r="O259" s="68"/>
      <c r="P259" s="68"/>
      <c r="Q259" s="68"/>
      <c r="R259" s="68"/>
      <c r="S259" s="68"/>
      <c r="T259" s="68"/>
      <c r="U259" s="68"/>
      <c r="V259" s="68"/>
      <c r="W259" s="68"/>
      <c r="X259" s="68"/>
      <c r="Y259" s="68"/>
    </row>
    <row r="260" spans="1:25" s="67" customFormat="1" ht="12">
      <c r="A260" s="96"/>
      <c r="B260" s="96"/>
      <c r="C260" s="96"/>
      <c r="D260" s="96"/>
      <c r="E260" s="96"/>
      <c r="F260" s="96"/>
      <c r="G260" s="79"/>
      <c r="H260" s="79"/>
      <c r="I260" s="79"/>
      <c r="N260" s="68"/>
      <c r="O260" s="68"/>
      <c r="P260" s="68"/>
      <c r="Q260" s="68"/>
      <c r="R260" s="68"/>
      <c r="S260" s="68"/>
      <c r="T260" s="68"/>
      <c r="U260" s="68"/>
      <c r="V260" s="68"/>
      <c r="W260" s="68"/>
      <c r="X260" s="68"/>
      <c r="Y260" s="68"/>
    </row>
    <row r="261" spans="1:25" s="67" customFormat="1" ht="12">
      <c r="A261" s="96"/>
      <c r="B261" s="96"/>
      <c r="C261" s="96"/>
      <c r="D261" s="96"/>
      <c r="E261" s="96"/>
      <c r="F261" s="96"/>
      <c r="G261" s="79"/>
      <c r="H261" s="79"/>
      <c r="I261" s="79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</row>
    <row r="262" spans="1:25" s="67" customFormat="1" ht="12">
      <c r="A262" s="96"/>
      <c r="B262" s="96"/>
      <c r="C262" s="96"/>
      <c r="D262" s="96"/>
      <c r="E262" s="96"/>
      <c r="F262" s="96"/>
      <c r="G262" s="79"/>
      <c r="H262" s="79"/>
      <c r="I262" s="79"/>
      <c r="N262" s="68"/>
      <c r="O262" s="68"/>
      <c r="P262" s="68"/>
      <c r="Q262" s="68"/>
      <c r="R262" s="68"/>
      <c r="S262" s="68"/>
      <c r="T262" s="68"/>
      <c r="U262" s="68"/>
      <c r="V262" s="68"/>
      <c r="W262" s="68"/>
      <c r="X262" s="68"/>
      <c r="Y262" s="68"/>
    </row>
    <row r="263" spans="1:25" s="67" customFormat="1" ht="12">
      <c r="A263" s="96"/>
      <c r="B263" s="96"/>
      <c r="C263" s="96"/>
      <c r="D263" s="96"/>
      <c r="E263" s="96"/>
      <c r="F263" s="96"/>
      <c r="G263" s="79"/>
      <c r="H263" s="79"/>
      <c r="I263" s="79"/>
      <c r="N263" s="68"/>
      <c r="O263" s="68"/>
      <c r="P263" s="68"/>
      <c r="Q263" s="68"/>
      <c r="R263" s="68"/>
      <c r="S263" s="68"/>
      <c r="T263" s="68"/>
      <c r="U263" s="68"/>
      <c r="V263" s="68"/>
      <c r="W263" s="68"/>
      <c r="X263" s="68"/>
      <c r="Y263" s="68"/>
    </row>
    <row r="264" spans="1:25" s="67" customFormat="1" ht="12">
      <c r="A264" s="96"/>
      <c r="B264" s="96"/>
      <c r="C264" s="96"/>
      <c r="D264" s="96"/>
      <c r="E264" s="96"/>
      <c r="F264" s="96"/>
      <c r="G264" s="79"/>
      <c r="H264" s="79"/>
      <c r="I264" s="79"/>
      <c r="N264" s="68"/>
      <c r="O264" s="68"/>
      <c r="P264" s="68"/>
      <c r="Q264" s="68"/>
      <c r="R264" s="68"/>
      <c r="S264" s="68"/>
      <c r="T264" s="68"/>
      <c r="U264" s="68"/>
      <c r="V264" s="68"/>
      <c r="W264" s="68"/>
      <c r="X264" s="68"/>
      <c r="Y264" s="68"/>
    </row>
    <row r="265" spans="1:25" s="67" customFormat="1" ht="12">
      <c r="A265" s="96"/>
      <c r="B265" s="96"/>
      <c r="C265" s="96"/>
      <c r="D265" s="96"/>
      <c r="E265" s="96"/>
      <c r="F265" s="96"/>
      <c r="G265" s="79"/>
      <c r="H265" s="79"/>
      <c r="I265" s="79"/>
      <c r="N265" s="68"/>
      <c r="O265" s="68"/>
      <c r="P265" s="68"/>
      <c r="Q265" s="68"/>
      <c r="R265" s="68"/>
      <c r="S265" s="68"/>
      <c r="T265" s="68"/>
      <c r="U265" s="68"/>
      <c r="V265" s="68"/>
      <c r="W265" s="68"/>
      <c r="X265" s="68"/>
      <c r="Y265" s="68"/>
    </row>
    <row r="266" spans="1:25" s="67" customFormat="1" ht="12">
      <c r="A266" s="96"/>
      <c r="B266" s="96"/>
      <c r="C266" s="96"/>
      <c r="D266" s="96"/>
      <c r="E266" s="96"/>
      <c r="F266" s="96"/>
      <c r="G266" s="79"/>
      <c r="H266" s="79"/>
      <c r="I266" s="79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</row>
    <row r="267" spans="1:25" s="67" customFormat="1" ht="12">
      <c r="A267" s="96"/>
      <c r="B267" s="96"/>
      <c r="C267" s="96"/>
      <c r="D267" s="96"/>
      <c r="E267" s="96"/>
      <c r="F267" s="96"/>
      <c r="G267" s="79"/>
      <c r="H267" s="79"/>
      <c r="I267" s="79"/>
      <c r="N267" s="68"/>
      <c r="O267" s="68"/>
      <c r="P267" s="68"/>
      <c r="Q267" s="68"/>
      <c r="R267" s="68"/>
      <c r="S267" s="68"/>
      <c r="T267" s="68"/>
      <c r="U267" s="68"/>
      <c r="V267" s="68"/>
      <c r="W267" s="68"/>
      <c r="X267" s="68"/>
      <c r="Y267" s="68"/>
    </row>
    <row r="268" spans="1:25" s="67" customFormat="1" ht="12">
      <c r="A268" s="96"/>
      <c r="B268" s="96"/>
      <c r="C268" s="96"/>
      <c r="D268" s="96"/>
      <c r="E268" s="96"/>
      <c r="F268" s="96"/>
      <c r="G268" s="79"/>
      <c r="H268" s="79"/>
      <c r="I268" s="79"/>
      <c r="N268" s="68"/>
      <c r="O268" s="68"/>
      <c r="P268" s="68"/>
      <c r="Q268" s="68"/>
      <c r="R268" s="68"/>
      <c r="S268" s="68"/>
      <c r="T268" s="68"/>
      <c r="U268" s="68"/>
      <c r="V268" s="68"/>
      <c r="W268" s="68"/>
      <c r="X268" s="68"/>
      <c r="Y268" s="68"/>
    </row>
    <row r="269" spans="1:25" s="67" customFormat="1" ht="12">
      <c r="A269" s="96"/>
      <c r="B269" s="96"/>
      <c r="C269" s="96"/>
      <c r="D269" s="96"/>
      <c r="E269" s="96"/>
      <c r="F269" s="96"/>
      <c r="G269" s="79"/>
      <c r="H269" s="79"/>
      <c r="I269" s="79"/>
      <c r="N269" s="68"/>
      <c r="O269" s="68"/>
      <c r="P269" s="68"/>
      <c r="Q269" s="68"/>
      <c r="R269" s="68"/>
      <c r="S269" s="68"/>
      <c r="T269" s="68"/>
      <c r="U269" s="68"/>
      <c r="V269" s="68"/>
      <c r="W269" s="68"/>
      <c r="X269" s="68"/>
      <c r="Y269" s="68"/>
    </row>
    <row r="270" spans="1:25" s="67" customFormat="1" ht="12">
      <c r="A270" s="96"/>
      <c r="B270" s="96"/>
      <c r="C270" s="96"/>
      <c r="D270" s="96"/>
      <c r="E270" s="96"/>
      <c r="F270" s="96"/>
      <c r="G270" s="79"/>
      <c r="H270" s="79"/>
      <c r="I270" s="79"/>
      <c r="N270" s="68"/>
      <c r="O270" s="68"/>
      <c r="P270" s="68"/>
      <c r="Q270" s="68"/>
      <c r="R270" s="68"/>
      <c r="S270" s="68"/>
      <c r="T270" s="68"/>
      <c r="U270" s="68"/>
      <c r="V270" s="68"/>
      <c r="W270" s="68"/>
      <c r="X270" s="68"/>
      <c r="Y270" s="68"/>
    </row>
    <row r="271" spans="1:25" s="67" customFormat="1" ht="12">
      <c r="A271" s="96"/>
      <c r="B271" s="96"/>
      <c r="C271" s="96"/>
      <c r="D271" s="96"/>
      <c r="E271" s="96"/>
      <c r="F271" s="96"/>
      <c r="G271" s="79"/>
      <c r="H271" s="79"/>
      <c r="I271" s="79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</row>
    <row r="272" spans="1:25" s="67" customFormat="1" ht="12">
      <c r="A272" s="96"/>
      <c r="B272" s="96"/>
      <c r="C272" s="96"/>
      <c r="D272" s="96"/>
      <c r="E272" s="96"/>
      <c r="F272" s="96"/>
      <c r="G272" s="79"/>
      <c r="H272" s="79"/>
      <c r="I272" s="79"/>
      <c r="N272" s="68"/>
      <c r="O272" s="68"/>
      <c r="P272" s="68"/>
      <c r="Q272" s="68"/>
      <c r="R272" s="68"/>
      <c r="S272" s="68"/>
      <c r="T272" s="68"/>
      <c r="U272" s="68"/>
      <c r="V272" s="68"/>
      <c r="W272" s="68"/>
      <c r="X272" s="68"/>
      <c r="Y272" s="68"/>
    </row>
    <row r="273" spans="1:25" s="67" customFormat="1" ht="12">
      <c r="A273" s="96"/>
      <c r="B273" s="96"/>
      <c r="C273" s="96"/>
      <c r="D273" s="96"/>
      <c r="E273" s="96"/>
      <c r="F273" s="96"/>
      <c r="G273" s="79"/>
      <c r="H273" s="79"/>
      <c r="I273" s="79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</row>
    <row r="274" spans="1:25" s="67" customFormat="1" ht="12">
      <c r="A274" s="96"/>
      <c r="B274" s="96"/>
      <c r="C274" s="96"/>
      <c r="D274" s="96"/>
      <c r="E274" s="96"/>
      <c r="F274" s="96"/>
      <c r="G274" s="79"/>
      <c r="H274" s="79"/>
      <c r="I274" s="79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</row>
    <row r="275" spans="1:25" s="67" customFormat="1" ht="12">
      <c r="A275" s="96"/>
      <c r="B275" s="96"/>
      <c r="C275" s="96"/>
      <c r="D275" s="96"/>
      <c r="E275" s="96"/>
      <c r="F275" s="96"/>
      <c r="G275" s="79"/>
      <c r="H275" s="79"/>
      <c r="I275" s="79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</row>
    <row r="276" spans="1:25" s="67" customFormat="1" ht="12">
      <c r="A276" s="96"/>
      <c r="B276" s="96"/>
      <c r="C276" s="96"/>
      <c r="D276" s="96"/>
      <c r="E276" s="96"/>
      <c r="F276" s="96"/>
      <c r="G276" s="79"/>
      <c r="H276" s="79"/>
      <c r="I276" s="79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</row>
    <row r="277" spans="1:25" s="67" customFormat="1" ht="12">
      <c r="A277" s="96"/>
      <c r="B277" s="96"/>
      <c r="C277" s="96"/>
      <c r="D277" s="96"/>
      <c r="E277" s="96"/>
      <c r="F277" s="96"/>
      <c r="G277" s="79"/>
      <c r="H277" s="79"/>
      <c r="I277" s="79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</row>
    <row r="278" spans="1:25" s="67" customFormat="1" ht="12">
      <c r="A278" s="96"/>
      <c r="B278" s="96"/>
      <c r="C278" s="96"/>
      <c r="D278" s="96"/>
      <c r="E278" s="96"/>
      <c r="F278" s="96"/>
      <c r="G278" s="79"/>
      <c r="H278" s="79"/>
      <c r="I278" s="79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</row>
    <row r="279" spans="1:25" s="67" customFormat="1" ht="12">
      <c r="A279" s="96"/>
      <c r="B279" s="96"/>
      <c r="C279" s="96"/>
      <c r="D279" s="96"/>
      <c r="E279" s="96"/>
      <c r="F279" s="96"/>
      <c r="G279" s="79"/>
      <c r="H279" s="79"/>
      <c r="I279" s="79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</row>
    <row r="280" spans="1:25" s="67" customFormat="1" ht="12">
      <c r="A280" s="96"/>
      <c r="B280" s="96"/>
      <c r="C280" s="96"/>
      <c r="D280" s="96"/>
      <c r="E280" s="96"/>
      <c r="F280" s="96"/>
      <c r="G280" s="79"/>
      <c r="H280" s="79"/>
      <c r="I280" s="79"/>
      <c r="N280" s="68"/>
      <c r="O280" s="68"/>
      <c r="P280" s="68"/>
      <c r="Q280" s="68"/>
      <c r="R280" s="68"/>
      <c r="S280" s="68"/>
      <c r="T280" s="68"/>
      <c r="U280" s="68"/>
      <c r="V280" s="68"/>
      <c r="W280" s="68"/>
      <c r="X280" s="68"/>
      <c r="Y280" s="68"/>
    </row>
    <row r="281" spans="1:25" s="67" customFormat="1" ht="12">
      <c r="A281" s="96"/>
      <c r="B281" s="96"/>
      <c r="C281" s="96"/>
      <c r="D281" s="96"/>
      <c r="E281" s="96"/>
      <c r="F281" s="96"/>
      <c r="G281" s="79"/>
      <c r="H281" s="79"/>
      <c r="I281" s="79"/>
      <c r="N281" s="68"/>
      <c r="O281" s="68"/>
      <c r="P281" s="68"/>
      <c r="Q281" s="68"/>
      <c r="R281" s="68"/>
      <c r="S281" s="68"/>
      <c r="T281" s="68"/>
      <c r="U281" s="68"/>
      <c r="V281" s="68"/>
      <c r="W281" s="68"/>
      <c r="X281" s="68"/>
      <c r="Y281" s="68"/>
    </row>
    <row r="282" spans="1:25" s="67" customFormat="1" ht="12">
      <c r="A282" s="96"/>
      <c r="B282" s="96"/>
      <c r="C282" s="96"/>
      <c r="D282" s="96"/>
      <c r="E282" s="96"/>
      <c r="F282" s="96"/>
      <c r="G282" s="79"/>
      <c r="H282" s="79"/>
      <c r="I282" s="79"/>
      <c r="N282" s="68"/>
      <c r="O282" s="68"/>
      <c r="P282" s="68"/>
      <c r="Q282" s="68"/>
      <c r="R282" s="68"/>
      <c r="S282" s="68"/>
      <c r="T282" s="68"/>
      <c r="U282" s="68"/>
      <c r="V282" s="68"/>
      <c r="W282" s="68"/>
      <c r="X282" s="68"/>
      <c r="Y282" s="68"/>
    </row>
    <row r="283" spans="1:25" s="67" customFormat="1" ht="12">
      <c r="A283" s="96"/>
      <c r="B283" s="96"/>
      <c r="C283" s="96"/>
      <c r="D283" s="96"/>
      <c r="E283" s="96"/>
      <c r="F283" s="96"/>
      <c r="G283" s="79"/>
      <c r="H283" s="79"/>
      <c r="I283" s="79"/>
      <c r="N283" s="68"/>
      <c r="O283" s="68"/>
      <c r="P283" s="68"/>
      <c r="Q283" s="68"/>
      <c r="R283" s="68"/>
      <c r="S283" s="68"/>
      <c r="T283" s="68"/>
      <c r="U283" s="68"/>
      <c r="V283" s="68"/>
      <c r="W283" s="68"/>
      <c r="X283" s="68"/>
      <c r="Y283" s="68"/>
    </row>
    <row r="284" spans="1:25" s="67" customFormat="1" ht="12">
      <c r="A284" s="96"/>
      <c r="B284" s="96"/>
      <c r="C284" s="96"/>
      <c r="D284" s="96"/>
      <c r="E284" s="96"/>
      <c r="F284" s="96"/>
      <c r="G284" s="79"/>
      <c r="H284" s="79"/>
      <c r="I284" s="79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</row>
    <row r="285" spans="1:25" s="67" customFormat="1" ht="12">
      <c r="A285" s="96"/>
      <c r="B285" s="96"/>
      <c r="C285" s="96"/>
      <c r="D285" s="96"/>
      <c r="E285" s="96"/>
      <c r="F285" s="96"/>
      <c r="G285" s="79"/>
      <c r="H285" s="79"/>
      <c r="I285" s="79"/>
      <c r="N285" s="68"/>
      <c r="O285" s="68"/>
      <c r="P285" s="68"/>
      <c r="Q285" s="68"/>
      <c r="R285" s="68"/>
      <c r="S285" s="68"/>
      <c r="T285" s="68"/>
      <c r="U285" s="68"/>
      <c r="V285" s="68"/>
      <c r="W285" s="68"/>
      <c r="X285" s="68"/>
      <c r="Y285" s="68"/>
    </row>
    <row r="286" spans="1:25" s="67" customFormat="1" ht="12">
      <c r="A286" s="96"/>
      <c r="B286" s="96"/>
      <c r="C286" s="96"/>
      <c r="D286" s="96"/>
      <c r="E286" s="96"/>
      <c r="F286" s="96"/>
      <c r="G286" s="79"/>
      <c r="H286" s="79"/>
      <c r="I286" s="79"/>
      <c r="N286" s="68"/>
      <c r="O286" s="68"/>
      <c r="P286" s="68"/>
      <c r="Q286" s="68"/>
      <c r="R286" s="68"/>
      <c r="S286" s="68"/>
      <c r="T286" s="68"/>
      <c r="U286" s="68"/>
      <c r="V286" s="68"/>
      <c r="W286" s="68"/>
      <c r="X286" s="68"/>
      <c r="Y286" s="68"/>
    </row>
    <row r="287" spans="1:25" s="67" customFormat="1" ht="12">
      <c r="A287" s="96"/>
      <c r="B287" s="96"/>
      <c r="C287" s="96"/>
      <c r="D287" s="96"/>
      <c r="E287" s="96"/>
      <c r="F287" s="96"/>
      <c r="G287" s="79"/>
      <c r="H287" s="79"/>
      <c r="I287" s="79"/>
      <c r="N287" s="68"/>
      <c r="O287" s="68"/>
      <c r="P287" s="68"/>
      <c r="Q287" s="68"/>
      <c r="R287" s="68"/>
      <c r="S287" s="68"/>
      <c r="T287" s="68"/>
      <c r="U287" s="68"/>
      <c r="V287" s="68"/>
      <c r="W287" s="68"/>
      <c r="X287" s="68"/>
      <c r="Y287" s="68"/>
    </row>
    <row r="288" spans="1:25" s="67" customFormat="1" ht="12">
      <c r="A288" s="96"/>
      <c r="B288" s="96"/>
      <c r="C288" s="96"/>
      <c r="D288" s="96"/>
      <c r="E288" s="96"/>
      <c r="F288" s="96"/>
      <c r="G288" s="79"/>
      <c r="H288" s="79"/>
      <c r="I288" s="79"/>
      <c r="N288" s="68"/>
      <c r="O288" s="68"/>
      <c r="P288" s="68"/>
      <c r="Q288" s="68"/>
      <c r="R288" s="68"/>
      <c r="S288" s="68"/>
      <c r="T288" s="68"/>
      <c r="U288" s="68"/>
      <c r="V288" s="68"/>
      <c r="W288" s="68"/>
      <c r="X288" s="68"/>
      <c r="Y288" s="68"/>
    </row>
    <row r="289" spans="1:25" s="67" customFormat="1" ht="12">
      <c r="A289" s="96"/>
      <c r="B289" s="96"/>
      <c r="C289" s="96"/>
      <c r="D289" s="96"/>
      <c r="E289" s="96"/>
      <c r="F289" s="96"/>
      <c r="G289" s="79"/>
      <c r="H289" s="79"/>
      <c r="I289" s="79"/>
      <c r="N289" s="68"/>
      <c r="O289" s="68"/>
      <c r="P289" s="68"/>
      <c r="Q289" s="68"/>
      <c r="R289" s="68"/>
      <c r="S289" s="68"/>
      <c r="T289" s="68"/>
      <c r="U289" s="68"/>
      <c r="V289" s="68"/>
      <c r="W289" s="68"/>
      <c r="X289" s="68"/>
      <c r="Y289" s="68"/>
    </row>
    <row r="290" spans="1:25" s="67" customFormat="1" ht="12">
      <c r="A290" s="96"/>
      <c r="B290" s="96"/>
      <c r="C290" s="96"/>
      <c r="D290" s="96"/>
      <c r="E290" s="96"/>
      <c r="F290" s="96"/>
      <c r="G290" s="79"/>
      <c r="H290" s="79"/>
      <c r="I290" s="79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</row>
    <row r="291" spans="1:25" s="67" customFormat="1" ht="12">
      <c r="A291" s="96"/>
      <c r="B291" s="96"/>
      <c r="C291" s="96"/>
      <c r="D291" s="96"/>
      <c r="E291" s="96"/>
      <c r="F291" s="96"/>
      <c r="G291" s="79"/>
      <c r="H291" s="79"/>
      <c r="I291" s="79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</row>
    <row r="292" spans="1:25" s="67" customFormat="1" ht="12">
      <c r="A292" s="96"/>
      <c r="B292" s="96"/>
      <c r="C292" s="96"/>
      <c r="D292" s="96"/>
      <c r="E292" s="96"/>
      <c r="F292" s="96"/>
      <c r="G292" s="79"/>
      <c r="H292" s="79"/>
      <c r="I292" s="79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</row>
    <row r="293" spans="1:25" s="67" customFormat="1" ht="12">
      <c r="A293" s="96"/>
      <c r="B293" s="96"/>
      <c r="C293" s="96"/>
      <c r="D293" s="96"/>
      <c r="E293" s="96"/>
      <c r="F293" s="96"/>
      <c r="G293" s="79"/>
      <c r="H293" s="79"/>
      <c r="I293" s="79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</row>
    <row r="294" spans="1:25" s="67" customFormat="1" ht="12">
      <c r="A294" s="96"/>
      <c r="B294" s="96"/>
      <c r="C294" s="96"/>
      <c r="D294" s="96"/>
      <c r="E294" s="96"/>
      <c r="F294" s="96"/>
      <c r="G294" s="79"/>
      <c r="H294" s="79"/>
      <c r="I294" s="79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</row>
    <row r="295" spans="1:25" s="67" customFormat="1" ht="12">
      <c r="A295" s="96"/>
      <c r="B295" s="96"/>
      <c r="C295" s="96"/>
      <c r="D295" s="96"/>
      <c r="E295" s="96"/>
      <c r="F295" s="96"/>
      <c r="G295" s="79"/>
      <c r="H295" s="79"/>
      <c r="I295" s="79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</row>
    <row r="296" spans="1:25" s="67" customFormat="1" ht="12">
      <c r="A296" s="96"/>
      <c r="B296" s="96"/>
      <c r="C296" s="96"/>
      <c r="D296" s="96"/>
      <c r="E296" s="96"/>
      <c r="F296" s="96"/>
      <c r="G296" s="79"/>
      <c r="H296" s="79"/>
      <c r="I296" s="79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</row>
    <row r="297" spans="1:25" s="67" customFormat="1" ht="12">
      <c r="A297" s="96"/>
      <c r="B297" s="96"/>
      <c r="C297" s="96"/>
      <c r="D297" s="96"/>
      <c r="E297" s="96"/>
      <c r="F297" s="96"/>
      <c r="G297" s="79"/>
      <c r="H297" s="79"/>
      <c r="I297" s="79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</row>
    <row r="298" spans="1:25" s="67" customFormat="1" ht="12">
      <c r="A298" s="96"/>
      <c r="B298" s="96"/>
      <c r="C298" s="96"/>
      <c r="D298" s="96"/>
      <c r="E298" s="96"/>
      <c r="F298" s="96"/>
      <c r="G298" s="79"/>
      <c r="H298" s="79"/>
      <c r="I298" s="79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</row>
    <row r="299" spans="1:25" s="67" customFormat="1" ht="12">
      <c r="A299" s="96"/>
      <c r="B299" s="96"/>
      <c r="C299" s="96"/>
      <c r="D299" s="96"/>
      <c r="E299" s="96"/>
      <c r="F299" s="96"/>
      <c r="G299" s="79"/>
      <c r="H299" s="79"/>
      <c r="I299" s="79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</row>
    <row r="300" spans="1:25" s="67" customFormat="1" ht="12">
      <c r="A300" s="96"/>
      <c r="B300" s="96"/>
      <c r="C300" s="96"/>
      <c r="D300" s="96"/>
      <c r="E300" s="96"/>
      <c r="F300" s="96"/>
      <c r="G300" s="79"/>
      <c r="H300" s="79"/>
      <c r="I300" s="79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</row>
    <row r="301" spans="1:25" s="67" customFormat="1" ht="12">
      <c r="A301" s="96"/>
      <c r="B301" s="96"/>
      <c r="C301" s="96"/>
      <c r="D301" s="96"/>
      <c r="E301" s="96"/>
      <c r="F301" s="96"/>
      <c r="G301" s="79"/>
      <c r="H301" s="79"/>
      <c r="I301" s="79"/>
      <c r="N301" s="68"/>
      <c r="O301" s="68"/>
      <c r="P301" s="68"/>
      <c r="Q301" s="68"/>
      <c r="R301" s="68"/>
      <c r="S301" s="68"/>
      <c r="T301" s="68"/>
      <c r="U301" s="68"/>
      <c r="V301" s="68"/>
      <c r="W301" s="68"/>
      <c r="X301" s="68"/>
      <c r="Y301" s="68"/>
    </row>
    <row r="302" spans="1:25" s="67" customFormat="1" ht="12">
      <c r="A302" s="96"/>
      <c r="B302" s="96"/>
      <c r="C302" s="96"/>
      <c r="D302" s="96"/>
      <c r="E302" s="96"/>
      <c r="F302" s="96"/>
      <c r="G302" s="79"/>
      <c r="H302" s="79"/>
      <c r="I302" s="79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</row>
    <row r="303" spans="1:25" s="67" customFormat="1" ht="12">
      <c r="A303" s="96"/>
      <c r="B303" s="96"/>
      <c r="C303" s="96"/>
      <c r="D303" s="96"/>
      <c r="E303" s="96"/>
      <c r="F303" s="96"/>
      <c r="G303" s="79"/>
      <c r="H303" s="79"/>
      <c r="I303" s="79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</row>
    <row r="304" spans="1:25" s="67" customFormat="1" ht="12">
      <c r="A304" s="96"/>
      <c r="B304" s="96"/>
      <c r="C304" s="96"/>
      <c r="D304" s="96"/>
      <c r="E304" s="96"/>
      <c r="F304" s="96"/>
      <c r="G304" s="79"/>
      <c r="H304" s="79"/>
      <c r="I304" s="79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</row>
    <row r="305" spans="1:25" s="67" customFormat="1" ht="12">
      <c r="A305" s="96"/>
      <c r="B305" s="96"/>
      <c r="C305" s="96"/>
      <c r="D305" s="96"/>
      <c r="E305" s="96"/>
      <c r="F305" s="96"/>
      <c r="G305" s="79"/>
      <c r="H305" s="79"/>
      <c r="I305" s="79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</row>
    <row r="306" spans="1:25" s="67" customFormat="1" ht="12">
      <c r="A306" s="96"/>
      <c r="B306" s="96"/>
      <c r="C306" s="96"/>
      <c r="D306" s="96"/>
      <c r="E306" s="96"/>
      <c r="F306" s="96"/>
      <c r="G306" s="79"/>
      <c r="H306" s="79"/>
      <c r="I306" s="79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</row>
    <row r="307" spans="1:25" s="67" customFormat="1" ht="12">
      <c r="A307" s="96"/>
      <c r="B307" s="96"/>
      <c r="C307" s="96"/>
      <c r="D307" s="96"/>
      <c r="E307" s="96"/>
      <c r="F307" s="96"/>
      <c r="G307" s="79"/>
      <c r="H307" s="79"/>
      <c r="I307" s="79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</row>
    <row r="308" spans="1:25" s="67" customFormat="1" ht="12">
      <c r="A308" s="96"/>
      <c r="B308" s="96"/>
      <c r="C308" s="96"/>
      <c r="D308" s="96"/>
      <c r="E308" s="96"/>
      <c r="F308" s="96"/>
      <c r="G308" s="79"/>
      <c r="H308" s="79"/>
      <c r="I308" s="79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</row>
    <row r="309" spans="1:25" s="67" customFormat="1" ht="12">
      <c r="A309" s="96"/>
      <c r="B309" s="96"/>
      <c r="C309" s="96"/>
      <c r="D309" s="96"/>
      <c r="E309" s="96"/>
      <c r="F309" s="96"/>
      <c r="G309" s="79"/>
      <c r="H309" s="79"/>
      <c r="I309" s="79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</row>
    <row r="310" spans="1:25" s="67" customFormat="1" ht="12">
      <c r="A310" s="96"/>
      <c r="B310" s="96"/>
      <c r="C310" s="96"/>
      <c r="D310" s="96"/>
      <c r="E310" s="96"/>
      <c r="F310" s="96"/>
      <c r="G310" s="79"/>
      <c r="H310" s="79"/>
      <c r="I310" s="79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</row>
    <row r="311" spans="1:25" s="67" customFormat="1" ht="12">
      <c r="A311" s="96"/>
      <c r="B311" s="96"/>
      <c r="C311" s="96"/>
      <c r="D311" s="96"/>
      <c r="E311" s="96"/>
      <c r="F311" s="96"/>
      <c r="G311" s="79"/>
      <c r="H311" s="79"/>
      <c r="I311" s="79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</row>
    <row r="312" spans="1:25" s="67" customFormat="1" ht="12">
      <c r="A312" s="96"/>
      <c r="B312" s="96"/>
      <c r="C312" s="96"/>
      <c r="D312" s="96"/>
      <c r="E312" s="96"/>
      <c r="F312" s="96"/>
      <c r="G312" s="79"/>
      <c r="H312" s="79"/>
      <c r="I312" s="79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</row>
    <row r="313" spans="1:25" s="67" customFormat="1" ht="12">
      <c r="A313" s="96"/>
      <c r="B313" s="96"/>
      <c r="C313" s="96"/>
      <c r="D313" s="96"/>
      <c r="E313" s="96"/>
      <c r="F313" s="96"/>
      <c r="G313" s="79"/>
      <c r="H313" s="79"/>
      <c r="I313" s="79"/>
      <c r="N313" s="68"/>
      <c r="O313" s="68"/>
      <c r="P313" s="68"/>
      <c r="Q313" s="68"/>
      <c r="R313" s="68"/>
      <c r="S313" s="68"/>
      <c r="T313" s="68"/>
      <c r="U313" s="68"/>
      <c r="V313" s="68"/>
      <c r="W313" s="68"/>
      <c r="X313" s="68"/>
      <c r="Y313" s="68"/>
    </row>
    <row r="314" spans="1:25" s="67" customFormat="1" ht="12">
      <c r="A314" s="96"/>
      <c r="B314" s="96"/>
      <c r="C314" s="96"/>
      <c r="D314" s="96"/>
      <c r="E314" s="96"/>
      <c r="F314" s="96"/>
      <c r="G314" s="79"/>
      <c r="H314" s="79"/>
      <c r="I314" s="79"/>
      <c r="N314" s="68"/>
      <c r="O314" s="68"/>
      <c r="P314" s="68"/>
      <c r="Q314" s="68"/>
      <c r="R314" s="68"/>
      <c r="S314" s="68"/>
      <c r="T314" s="68"/>
      <c r="U314" s="68"/>
      <c r="V314" s="68"/>
      <c r="W314" s="68"/>
      <c r="X314" s="68"/>
      <c r="Y314" s="68"/>
    </row>
    <row r="315" spans="1:25" s="67" customFormat="1" ht="12">
      <c r="A315" s="96"/>
      <c r="B315" s="96"/>
      <c r="C315" s="96"/>
      <c r="D315" s="96"/>
      <c r="E315" s="96"/>
      <c r="F315" s="96"/>
      <c r="G315" s="79"/>
      <c r="H315" s="79"/>
      <c r="I315" s="79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</row>
    <row r="316" spans="1:25" s="67" customFormat="1" ht="12">
      <c r="A316" s="96"/>
      <c r="B316" s="96"/>
      <c r="C316" s="96"/>
      <c r="D316" s="96"/>
      <c r="E316" s="96"/>
      <c r="F316" s="96"/>
      <c r="G316" s="79"/>
      <c r="H316" s="79"/>
      <c r="I316" s="79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</row>
    <row r="317" spans="1:25" s="67" customFormat="1" ht="12">
      <c r="A317" s="96"/>
      <c r="B317" s="96"/>
      <c r="C317" s="96"/>
      <c r="D317" s="96"/>
      <c r="E317" s="96"/>
      <c r="F317" s="96"/>
      <c r="G317" s="79"/>
      <c r="H317" s="79"/>
      <c r="I317" s="79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</row>
    <row r="318" spans="1:25" s="67" customFormat="1" ht="12">
      <c r="A318" s="96"/>
      <c r="B318" s="96"/>
      <c r="C318" s="96"/>
      <c r="D318" s="96"/>
      <c r="E318" s="96"/>
      <c r="F318" s="96"/>
      <c r="G318" s="79"/>
      <c r="H318" s="79"/>
      <c r="I318" s="79"/>
      <c r="N318" s="68"/>
      <c r="O318" s="68"/>
      <c r="P318" s="68"/>
      <c r="Q318" s="68"/>
      <c r="R318" s="68"/>
      <c r="S318" s="68"/>
      <c r="T318" s="68"/>
      <c r="U318" s="68"/>
      <c r="V318" s="68"/>
      <c r="W318" s="68"/>
      <c r="X318" s="68"/>
      <c r="Y318" s="68"/>
    </row>
    <row r="319" spans="1:25" s="67" customFormat="1" ht="12">
      <c r="A319" s="96"/>
      <c r="B319" s="96"/>
      <c r="C319" s="96"/>
      <c r="D319" s="96"/>
      <c r="E319" s="96"/>
      <c r="F319" s="96"/>
      <c r="G319" s="79"/>
      <c r="H319" s="79"/>
      <c r="I319" s="79"/>
      <c r="N319" s="68"/>
      <c r="O319" s="68"/>
      <c r="P319" s="68"/>
      <c r="Q319" s="68"/>
      <c r="R319" s="68"/>
      <c r="S319" s="68"/>
      <c r="T319" s="68"/>
      <c r="U319" s="68"/>
      <c r="V319" s="68"/>
      <c r="W319" s="68"/>
      <c r="X319" s="68"/>
      <c r="Y319" s="68"/>
    </row>
    <row r="320" spans="1:25" s="67" customFormat="1" ht="12">
      <c r="A320" s="96"/>
      <c r="B320" s="96"/>
      <c r="C320" s="96"/>
      <c r="D320" s="96"/>
      <c r="E320" s="96"/>
      <c r="F320" s="96"/>
      <c r="G320" s="79"/>
      <c r="H320" s="79"/>
      <c r="I320" s="79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</row>
    <row r="321" spans="1:25" s="67" customFormat="1" ht="12">
      <c r="A321" s="96"/>
      <c r="B321" s="96"/>
      <c r="C321" s="96"/>
      <c r="D321" s="96"/>
      <c r="E321" s="96"/>
      <c r="F321" s="96"/>
      <c r="G321" s="79"/>
      <c r="H321" s="79"/>
      <c r="I321" s="79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</row>
    <row r="322" spans="1:25" s="67" customFormat="1" ht="12">
      <c r="A322" s="96"/>
      <c r="B322" s="96"/>
      <c r="C322" s="96"/>
      <c r="D322" s="96"/>
      <c r="E322" s="96"/>
      <c r="F322" s="96"/>
      <c r="G322" s="79"/>
      <c r="H322" s="79"/>
      <c r="I322" s="79"/>
      <c r="N322" s="68"/>
      <c r="O322" s="68"/>
      <c r="P322" s="68"/>
      <c r="Q322" s="68"/>
      <c r="R322" s="68"/>
      <c r="S322" s="68"/>
      <c r="T322" s="68"/>
      <c r="U322" s="68"/>
      <c r="V322" s="68"/>
      <c r="W322" s="68"/>
      <c r="X322" s="68"/>
      <c r="Y322" s="68"/>
    </row>
    <row r="323" spans="1:25" s="67" customFormat="1" ht="12">
      <c r="A323" s="96"/>
      <c r="B323" s="96"/>
      <c r="C323" s="96"/>
      <c r="D323" s="96"/>
      <c r="E323" s="96"/>
      <c r="F323" s="96"/>
      <c r="G323" s="79"/>
      <c r="H323" s="79"/>
      <c r="I323" s="79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</row>
    <row r="324" spans="1:25" s="67" customFormat="1" ht="12">
      <c r="A324" s="96"/>
      <c r="B324" s="96"/>
      <c r="C324" s="96"/>
      <c r="D324" s="96"/>
      <c r="E324" s="96"/>
      <c r="F324" s="96"/>
      <c r="G324" s="79"/>
      <c r="H324" s="79"/>
      <c r="I324" s="79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</row>
    <row r="325" spans="1:25" s="67" customFormat="1" ht="12">
      <c r="A325" s="96"/>
      <c r="B325" s="96"/>
      <c r="C325" s="96"/>
      <c r="D325" s="96"/>
      <c r="E325" s="96"/>
      <c r="F325" s="96"/>
      <c r="G325" s="79"/>
      <c r="H325" s="79"/>
      <c r="I325" s="79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</row>
    <row r="326" spans="1:25" s="67" customFormat="1" ht="12">
      <c r="A326" s="96"/>
      <c r="B326" s="96"/>
      <c r="C326" s="96"/>
      <c r="D326" s="96"/>
      <c r="E326" s="96"/>
      <c r="F326" s="96"/>
      <c r="G326" s="79"/>
      <c r="H326" s="79"/>
      <c r="I326" s="79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</row>
    <row r="327" spans="1:25" s="67" customFormat="1" ht="12">
      <c r="A327" s="96"/>
      <c r="B327" s="96"/>
      <c r="C327" s="96"/>
      <c r="D327" s="96"/>
      <c r="E327" s="96"/>
      <c r="F327" s="96"/>
      <c r="G327" s="79"/>
      <c r="H327" s="79"/>
      <c r="I327" s="79"/>
      <c r="N327" s="68"/>
      <c r="O327" s="68"/>
      <c r="P327" s="68"/>
      <c r="Q327" s="68"/>
      <c r="R327" s="68"/>
      <c r="S327" s="68"/>
      <c r="T327" s="68"/>
      <c r="U327" s="68"/>
      <c r="V327" s="68"/>
      <c r="W327" s="68"/>
      <c r="X327" s="68"/>
      <c r="Y327" s="68"/>
    </row>
    <row r="328" spans="1:25" s="67" customFormat="1" ht="12">
      <c r="A328" s="96"/>
      <c r="B328" s="96"/>
      <c r="C328" s="96"/>
      <c r="D328" s="96"/>
      <c r="E328" s="96"/>
      <c r="F328" s="96"/>
      <c r="G328" s="79"/>
      <c r="H328" s="79"/>
      <c r="I328" s="79"/>
      <c r="N328" s="68"/>
      <c r="O328" s="68"/>
      <c r="P328" s="68"/>
      <c r="Q328" s="68"/>
      <c r="R328" s="68"/>
      <c r="S328" s="68"/>
      <c r="T328" s="68"/>
      <c r="U328" s="68"/>
      <c r="V328" s="68"/>
      <c r="W328" s="68"/>
      <c r="X328" s="68"/>
      <c r="Y328" s="68"/>
    </row>
    <row r="329" spans="1:25" s="67" customFormat="1" ht="12">
      <c r="A329" s="96"/>
      <c r="B329" s="96"/>
      <c r="C329" s="96"/>
      <c r="D329" s="96"/>
      <c r="E329" s="96"/>
      <c r="F329" s="96"/>
      <c r="G329" s="79"/>
      <c r="H329" s="79"/>
      <c r="I329" s="79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</row>
    <row r="330" spans="1:25" s="67" customFormat="1" ht="12">
      <c r="A330" s="96"/>
      <c r="B330" s="96"/>
      <c r="C330" s="96"/>
      <c r="D330" s="96"/>
      <c r="E330" s="96"/>
      <c r="F330" s="96"/>
      <c r="G330" s="79"/>
      <c r="H330" s="79"/>
      <c r="I330" s="79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</row>
    <row r="331" spans="1:25" s="67" customFormat="1" ht="12">
      <c r="A331" s="96"/>
      <c r="B331" s="96"/>
      <c r="C331" s="96"/>
      <c r="D331" s="96"/>
      <c r="E331" s="96"/>
      <c r="F331" s="96"/>
      <c r="G331" s="79"/>
      <c r="H331" s="79"/>
      <c r="I331" s="79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</row>
    <row r="332" spans="1:25" s="67" customFormat="1" ht="12">
      <c r="A332" s="96"/>
      <c r="B332" s="96"/>
      <c r="C332" s="96"/>
      <c r="D332" s="96"/>
      <c r="E332" s="96"/>
      <c r="F332" s="96"/>
      <c r="G332" s="79"/>
      <c r="H332" s="79"/>
      <c r="I332" s="79"/>
      <c r="N332" s="68"/>
      <c r="O332" s="68"/>
      <c r="P332" s="68"/>
      <c r="Q332" s="68"/>
      <c r="R332" s="68"/>
      <c r="S332" s="68"/>
      <c r="T332" s="68"/>
      <c r="U332" s="68"/>
      <c r="V332" s="68"/>
      <c r="W332" s="68"/>
      <c r="X332" s="68"/>
      <c r="Y332" s="68"/>
    </row>
    <row r="333" spans="1:25" s="67" customFormat="1" ht="12">
      <c r="A333" s="96"/>
      <c r="B333" s="96"/>
      <c r="C333" s="96"/>
      <c r="D333" s="96"/>
      <c r="E333" s="96"/>
      <c r="F333" s="96"/>
      <c r="G333" s="79"/>
      <c r="H333" s="79"/>
      <c r="I333" s="79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</row>
    <row r="334" spans="1:25" s="67" customFormat="1" ht="12">
      <c r="A334" s="96"/>
      <c r="B334" s="96"/>
      <c r="C334" s="96"/>
      <c r="D334" s="96"/>
      <c r="E334" s="96"/>
      <c r="F334" s="96"/>
      <c r="G334" s="79"/>
      <c r="H334" s="79"/>
      <c r="I334" s="79"/>
      <c r="N334" s="68"/>
      <c r="O334" s="68"/>
      <c r="P334" s="68"/>
      <c r="Q334" s="68"/>
      <c r="R334" s="68"/>
      <c r="S334" s="68"/>
      <c r="T334" s="68"/>
      <c r="U334" s="68"/>
      <c r="V334" s="68"/>
      <c r="W334" s="68"/>
      <c r="X334" s="68"/>
      <c r="Y334" s="68"/>
    </row>
    <row r="335" spans="1:25" s="67" customFormat="1" ht="12">
      <c r="A335" s="96"/>
      <c r="B335" s="96"/>
      <c r="C335" s="96"/>
      <c r="D335" s="96"/>
      <c r="E335" s="96"/>
      <c r="F335" s="96"/>
      <c r="G335" s="79"/>
      <c r="H335" s="79"/>
      <c r="I335" s="79"/>
      <c r="N335" s="68"/>
      <c r="O335" s="68"/>
      <c r="P335" s="68"/>
      <c r="Q335" s="68"/>
      <c r="R335" s="68"/>
      <c r="S335" s="68"/>
      <c r="T335" s="68"/>
      <c r="U335" s="68"/>
      <c r="V335" s="68"/>
      <c r="W335" s="68"/>
      <c r="X335" s="68"/>
      <c r="Y335" s="68"/>
    </row>
    <row r="336" spans="1:25" s="67" customFormat="1" ht="12">
      <c r="A336" s="96"/>
      <c r="B336" s="96"/>
      <c r="C336" s="96"/>
      <c r="D336" s="96"/>
      <c r="E336" s="96"/>
      <c r="F336" s="96"/>
      <c r="G336" s="79"/>
      <c r="H336" s="79"/>
      <c r="I336" s="79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</row>
    <row r="337" spans="1:25" s="67" customFormat="1" ht="12">
      <c r="A337" s="96"/>
      <c r="B337" s="96"/>
      <c r="C337" s="96"/>
      <c r="D337" s="96"/>
      <c r="E337" s="96"/>
      <c r="F337" s="96"/>
      <c r="G337" s="79"/>
      <c r="H337" s="79"/>
      <c r="I337" s="79"/>
      <c r="N337" s="68"/>
      <c r="O337" s="68"/>
      <c r="P337" s="68"/>
      <c r="Q337" s="68"/>
      <c r="R337" s="68"/>
      <c r="S337" s="68"/>
      <c r="T337" s="68"/>
      <c r="U337" s="68"/>
      <c r="V337" s="68"/>
      <c r="W337" s="68"/>
      <c r="X337" s="68"/>
      <c r="Y337" s="68"/>
    </row>
    <row r="338" spans="1:25" s="67" customFormat="1" ht="12">
      <c r="A338" s="96"/>
      <c r="B338" s="96"/>
      <c r="C338" s="96"/>
      <c r="D338" s="96"/>
      <c r="E338" s="96"/>
      <c r="F338" s="96"/>
      <c r="G338" s="79"/>
      <c r="H338" s="79"/>
      <c r="I338" s="79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</row>
    <row r="339" spans="1:25" s="67" customFormat="1" ht="12">
      <c r="A339" s="96"/>
      <c r="B339" s="96"/>
      <c r="C339" s="96"/>
      <c r="D339" s="96"/>
      <c r="E339" s="96"/>
      <c r="F339" s="96"/>
      <c r="G339" s="79"/>
      <c r="H339" s="79"/>
      <c r="I339" s="79"/>
      <c r="N339" s="68"/>
      <c r="O339" s="68"/>
      <c r="P339" s="68"/>
      <c r="Q339" s="68"/>
      <c r="R339" s="68"/>
      <c r="S339" s="68"/>
      <c r="T339" s="68"/>
      <c r="U339" s="68"/>
      <c r="V339" s="68"/>
      <c r="W339" s="68"/>
      <c r="X339" s="68"/>
      <c r="Y339" s="68"/>
    </row>
    <row r="340" spans="1:25" s="67" customFormat="1" ht="12">
      <c r="A340" s="96"/>
      <c r="B340" s="96"/>
      <c r="C340" s="96"/>
      <c r="D340" s="96"/>
      <c r="E340" s="96"/>
      <c r="F340" s="96"/>
      <c r="G340" s="79"/>
      <c r="H340" s="79"/>
      <c r="I340" s="79"/>
      <c r="N340" s="68"/>
      <c r="O340" s="68"/>
      <c r="P340" s="68"/>
      <c r="Q340" s="68"/>
      <c r="R340" s="68"/>
      <c r="S340" s="68"/>
      <c r="T340" s="68"/>
      <c r="U340" s="68"/>
      <c r="V340" s="68"/>
      <c r="W340" s="68"/>
      <c r="X340" s="68"/>
      <c r="Y340" s="68"/>
    </row>
    <row r="341" spans="1:25" s="67" customFormat="1" ht="12">
      <c r="A341" s="96"/>
      <c r="B341" s="96"/>
      <c r="C341" s="96"/>
      <c r="D341" s="96"/>
      <c r="E341" s="96"/>
      <c r="F341" s="96"/>
      <c r="G341" s="79"/>
      <c r="H341" s="79"/>
      <c r="I341" s="79"/>
      <c r="N341" s="68"/>
      <c r="O341" s="68"/>
      <c r="P341" s="68"/>
      <c r="Q341" s="68"/>
      <c r="R341" s="68"/>
      <c r="S341" s="68"/>
      <c r="T341" s="68"/>
      <c r="U341" s="68"/>
      <c r="V341" s="68"/>
      <c r="W341" s="68"/>
      <c r="X341" s="68"/>
      <c r="Y341" s="68"/>
    </row>
    <row r="342" spans="1:25" s="67" customFormat="1" ht="12">
      <c r="A342" s="96"/>
      <c r="B342" s="96"/>
      <c r="C342" s="96"/>
      <c r="D342" s="96"/>
      <c r="E342" s="96"/>
      <c r="F342" s="96"/>
      <c r="G342" s="79"/>
      <c r="H342" s="79"/>
      <c r="I342" s="79"/>
      <c r="N342" s="68"/>
      <c r="O342" s="68"/>
      <c r="P342" s="68"/>
      <c r="Q342" s="68"/>
      <c r="R342" s="68"/>
      <c r="S342" s="68"/>
      <c r="T342" s="68"/>
      <c r="U342" s="68"/>
      <c r="V342" s="68"/>
      <c r="W342" s="68"/>
      <c r="X342" s="68"/>
      <c r="Y342" s="68"/>
    </row>
    <row r="343" spans="1:25" s="67" customFormat="1" ht="12">
      <c r="A343" s="96"/>
      <c r="B343" s="96"/>
      <c r="C343" s="96"/>
      <c r="D343" s="96"/>
      <c r="E343" s="96"/>
      <c r="F343" s="96"/>
      <c r="G343" s="79"/>
      <c r="H343" s="79"/>
      <c r="I343" s="79"/>
      <c r="N343" s="68"/>
      <c r="O343" s="68"/>
      <c r="P343" s="68"/>
      <c r="Q343" s="68"/>
      <c r="R343" s="68"/>
      <c r="S343" s="68"/>
      <c r="T343" s="68"/>
      <c r="U343" s="68"/>
      <c r="V343" s="68"/>
      <c r="W343" s="68"/>
      <c r="X343" s="68"/>
      <c r="Y343" s="68"/>
    </row>
    <row r="344" spans="1:25" s="67" customFormat="1" ht="12">
      <c r="A344" s="96"/>
      <c r="B344" s="96"/>
      <c r="C344" s="96"/>
      <c r="D344" s="96"/>
      <c r="E344" s="96"/>
      <c r="F344" s="96"/>
      <c r="G344" s="79"/>
      <c r="H344" s="79"/>
      <c r="I344" s="79"/>
      <c r="N344" s="68"/>
      <c r="O344" s="68"/>
      <c r="P344" s="68"/>
      <c r="Q344" s="68"/>
      <c r="R344" s="68"/>
      <c r="S344" s="68"/>
      <c r="T344" s="68"/>
      <c r="U344" s="68"/>
      <c r="V344" s="68"/>
      <c r="W344" s="68"/>
      <c r="X344" s="68"/>
      <c r="Y344" s="68"/>
    </row>
    <row r="345" spans="1:25" s="67" customFormat="1" ht="12">
      <c r="A345" s="96"/>
      <c r="B345" s="96"/>
      <c r="C345" s="96"/>
      <c r="D345" s="96"/>
      <c r="E345" s="96"/>
      <c r="F345" s="96"/>
      <c r="G345" s="79"/>
      <c r="H345" s="79"/>
      <c r="I345" s="79"/>
      <c r="N345" s="68"/>
      <c r="O345" s="68"/>
      <c r="P345" s="68"/>
      <c r="Q345" s="68"/>
      <c r="R345" s="68"/>
      <c r="S345" s="68"/>
      <c r="T345" s="68"/>
      <c r="U345" s="68"/>
      <c r="V345" s="68"/>
      <c r="W345" s="68"/>
      <c r="X345" s="68"/>
      <c r="Y345" s="68"/>
    </row>
    <row r="346" spans="1:25" s="67" customFormat="1" ht="12">
      <c r="A346" s="96"/>
      <c r="B346" s="96"/>
      <c r="C346" s="96"/>
      <c r="D346" s="96"/>
      <c r="E346" s="96"/>
      <c r="F346" s="96"/>
      <c r="G346" s="79"/>
      <c r="H346" s="79"/>
      <c r="I346" s="79"/>
      <c r="N346" s="68"/>
      <c r="O346" s="68"/>
      <c r="P346" s="68"/>
      <c r="Q346" s="68"/>
      <c r="R346" s="68"/>
      <c r="S346" s="68"/>
      <c r="T346" s="68"/>
      <c r="U346" s="68"/>
      <c r="V346" s="68"/>
      <c r="W346" s="68"/>
      <c r="X346" s="68"/>
      <c r="Y346" s="68"/>
    </row>
    <row r="347" spans="1:25" s="67" customFormat="1" ht="12">
      <c r="A347" s="96"/>
      <c r="B347" s="96"/>
      <c r="C347" s="96"/>
      <c r="D347" s="96"/>
      <c r="E347" s="96"/>
      <c r="F347" s="96"/>
      <c r="G347" s="79"/>
      <c r="H347" s="79"/>
      <c r="I347" s="79"/>
      <c r="N347" s="68"/>
      <c r="O347" s="68"/>
      <c r="P347" s="68"/>
      <c r="Q347" s="68"/>
      <c r="R347" s="68"/>
      <c r="S347" s="68"/>
      <c r="T347" s="68"/>
      <c r="U347" s="68"/>
      <c r="V347" s="68"/>
      <c r="W347" s="68"/>
      <c r="X347" s="68"/>
      <c r="Y347" s="68"/>
    </row>
    <row r="348" spans="1:25" s="67" customFormat="1" ht="12">
      <c r="A348" s="96"/>
      <c r="B348" s="96"/>
      <c r="C348" s="96"/>
      <c r="D348" s="96"/>
      <c r="E348" s="96"/>
      <c r="F348" s="96"/>
      <c r="G348" s="79"/>
      <c r="H348" s="79"/>
      <c r="I348" s="79"/>
      <c r="N348" s="68"/>
      <c r="O348" s="68"/>
      <c r="P348" s="68"/>
      <c r="Q348" s="68"/>
      <c r="R348" s="68"/>
      <c r="S348" s="68"/>
      <c r="T348" s="68"/>
      <c r="U348" s="68"/>
      <c r="V348" s="68"/>
      <c r="W348" s="68"/>
      <c r="X348" s="68"/>
      <c r="Y348" s="68"/>
    </row>
    <row r="349" spans="1:25" s="67" customFormat="1" ht="12">
      <c r="A349" s="96"/>
      <c r="B349" s="96"/>
      <c r="C349" s="96"/>
      <c r="D349" s="96"/>
      <c r="E349" s="96"/>
      <c r="F349" s="96"/>
      <c r="G349" s="79"/>
      <c r="H349" s="79"/>
      <c r="I349" s="79"/>
      <c r="N349" s="68"/>
      <c r="O349" s="68"/>
      <c r="P349" s="68"/>
      <c r="Q349" s="68"/>
      <c r="R349" s="68"/>
      <c r="S349" s="68"/>
      <c r="T349" s="68"/>
      <c r="U349" s="68"/>
      <c r="V349" s="68"/>
      <c r="W349" s="68"/>
      <c r="X349" s="68"/>
      <c r="Y349" s="68"/>
    </row>
    <row r="350" spans="1:25" s="67" customFormat="1" ht="12">
      <c r="A350" s="96"/>
      <c r="B350" s="96"/>
      <c r="C350" s="96"/>
      <c r="D350" s="96"/>
      <c r="E350" s="96"/>
      <c r="F350" s="96"/>
      <c r="G350" s="79"/>
      <c r="H350" s="79"/>
      <c r="I350" s="79"/>
      <c r="N350" s="68"/>
      <c r="O350" s="68"/>
      <c r="P350" s="68"/>
      <c r="Q350" s="68"/>
      <c r="R350" s="68"/>
      <c r="S350" s="68"/>
      <c r="T350" s="68"/>
      <c r="U350" s="68"/>
      <c r="V350" s="68"/>
      <c r="W350" s="68"/>
      <c r="X350" s="68"/>
      <c r="Y350" s="68"/>
    </row>
    <row r="351" spans="1:25" s="67" customFormat="1" ht="12">
      <c r="A351" s="96"/>
      <c r="B351" s="96"/>
      <c r="C351" s="96"/>
      <c r="D351" s="96"/>
      <c r="E351" s="96"/>
      <c r="F351" s="96"/>
      <c r="G351" s="79"/>
      <c r="H351" s="79"/>
      <c r="I351" s="79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</row>
    <row r="352" spans="1:25" s="67" customFormat="1" ht="12">
      <c r="A352" s="96"/>
      <c r="B352" s="96"/>
      <c r="C352" s="96"/>
      <c r="D352" s="96"/>
      <c r="E352" s="96"/>
      <c r="F352" s="96"/>
      <c r="G352" s="79"/>
      <c r="H352" s="79"/>
      <c r="I352" s="79"/>
      <c r="N352" s="68"/>
      <c r="O352" s="68"/>
      <c r="P352" s="68"/>
      <c r="Q352" s="68"/>
      <c r="R352" s="68"/>
      <c r="S352" s="68"/>
      <c r="T352" s="68"/>
      <c r="U352" s="68"/>
      <c r="V352" s="68"/>
      <c r="W352" s="68"/>
      <c r="X352" s="68"/>
      <c r="Y352" s="68"/>
    </row>
    <row r="353" spans="1:25" s="67" customFormat="1" ht="12">
      <c r="A353" s="96"/>
      <c r="B353" s="96"/>
      <c r="C353" s="96"/>
      <c r="D353" s="96"/>
      <c r="E353" s="96"/>
      <c r="F353" s="96"/>
      <c r="G353" s="79"/>
      <c r="H353" s="79"/>
      <c r="I353" s="79"/>
      <c r="N353" s="68"/>
      <c r="O353" s="68"/>
      <c r="P353" s="68"/>
      <c r="Q353" s="68"/>
      <c r="R353" s="68"/>
      <c r="S353" s="68"/>
      <c r="T353" s="68"/>
      <c r="U353" s="68"/>
      <c r="V353" s="68"/>
      <c r="W353" s="68"/>
      <c r="X353" s="68"/>
      <c r="Y353" s="68"/>
    </row>
    <row r="354" spans="1:25" s="67" customFormat="1" ht="12">
      <c r="A354" s="96"/>
      <c r="B354" s="96"/>
      <c r="C354" s="96"/>
      <c r="D354" s="96"/>
      <c r="E354" s="96"/>
      <c r="F354" s="96"/>
      <c r="G354" s="79"/>
      <c r="H354" s="79"/>
      <c r="I354" s="79"/>
      <c r="N354" s="68"/>
      <c r="O354" s="68"/>
      <c r="P354" s="68"/>
      <c r="Q354" s="68"/>
      <c r="R354" s="68"/>
      <c r="S354" s="68"/>
      <c r="T354" s="68"/>
      <c r="U354" s="68"/>
      <c r="V354" s="68"/>
      <c r="W354" s="68"/>
      <c r="X354" s="68"/>
      <c r="Y354" s="68"/>
    </row>
    <row r="355" spans="1:25" s="67" customFormat="1" ht="12">
      <c r="A355" s="96"/>
      <c r="B355" s="96"/>
      <c r="C355" s="96"/>
      <c r="D355" s="96"/>
      <c r="E355" s="96"/>
      <c r="F355" s="96"/>
      <c r="G355" s="79"/>
      <c r="H355" s="79"/>
      <c r="I355" s="79"/>
      <c r="N355" s="68"/>
      <c r="O355" s="68"/>
      <c r="P355" s="68"/>
      <c r="Q355" s="68"/>
      <c r="R355" s="68"/>
      <c r="S355" s="68"/>
      <c r="T355" s="68"/>
      <c r="U355" s="68"/>
      <c r="V355" s="68"/>
      <c r="W355" s="68"/>
      <c r="X355" s="68"/>
      <c r="Y355" s="68"/>
    </row>
    <row r="356" spans="1:25" s="67" customFormat="1" ht="12">
      <c r="A356" s="96"/>
      <c r="B356" s="96"/>
      <c r="C356" s="96"/>
      <c r="D356" s="96"/>
      <c r="E356" s="96"/>
      <c r="F356" s="96"/>
      <c r="G356" s="79"/>
      <c r="H356" s="79"/>
      <c r="I356" s="79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</row>
    <row r="357" spans="1:25" s="67" customFormat="1" ht="12">
      <c r="A357" s="96"/>
      <c r="B357" s="96"/>
      <c r="C357" s="96"/>
      <c r="D357" s="96"/>
      <c r="E357" s="96"/>
      <c r="F357" s="96"/>
      <c r="G357" s="79"/>
      <c r="H357" s="79"/>
      <c r="I357" s="79"/>
      <c r="N357" s="68"/>
      <c r="O357" s="68"/>
      <c r="P357" s="68"/>
      <c r="Q357" s="68"/>
      <c r="R357" s="68"/>
      <c r="S357" s="68"/>
      <c r="T357" s="68"/>
      <c r="U357" s="68"/>
      <c r="V357" s="68"/>
      <c r="W357" s="68"/>
      <c r="X357" s="68"/>
      <c r="Y357" s="68"/>
    </row>
    <row r="358" spans="1:25" s="67" customFormat="1" ht="12">
      <c r="A358" s="96"/>
      <c r="B358" s="96"/>
      <c r="C358" s="96"/>
      <c r="D358" s="96"/>
      <c r="E358" s="96"/>
      <c r="F358" s="96"/>
      <c r="G358" s="79"/>
      <c r="H358" s="79"/>
      <c r="I358" s="79"/>
      <c r="N358" s="68"/>
      <c r="O358" s="68"/>
      <c r="P358" s="68"/>
      <c r="Q358" s="68"/>
      <c r="R358" s="68"/>
      <c r="S358" s="68"/>
      <c r="T358" s="68"/>
      <c r="U358" s="68"/>
      <c r="V358" s="68"/>
      <c r="W358" s="68"/>
      <c r="X358" s="68"/>
      <c r="Y358" s="68"/>
    </row>
    <row r="359" spans="1:25" s="67" customFormat="1" ht="12">
      <c r="A359" s="96"/>
      <c r="B359" s="96"/>
      <c r="C359" s="96"/>
      <c r="D359" s="96"/>
      <c r="E359" s="96"/>
      <c r="F359" s="96"/>
      <c r="G359" s="79"/>
      <c r="H359" s="79"/>
      <c r="I359" s="79"/>
      <c r="N359" s="68"/>
      <c r="O359" s="68"/>
      <c r="P359" s="68"/>
      <c r="Q359" s="68"/>
      <c r="R359" s="68"/>
      <c r="S359" s="68"/>
      <c r="T359" s="68"/>
      <c r="U359" s="68"/>
      <c r="V359" s="68"/>
      <c r="W359" s="68"/>
      <c r="X359" s="68"/>
      <c r="Y359" s="68"/>
    </row>
    <row r="360" spans="1:25" s="67" customFormat="1" ht="12">
      <c r="A360" s="96"/>
      <c r="B360" s="96"/>
      <c r="C360" s="96"/>
      <c r="D360" s="96"/>
      <c r="E360" s="96"/>
      <c r="F360" s="96"/>
      <c r="G360" s="79"/>
      <c r="H360" s="79"/>
      <c r="I360" s="79"/>
      <c r="N360" s="68"/>
      <c r="O360" s="68"/>
      <c r="P360" s="68"/>
      <c r="Q360" s="68"/>
      <c r="R360" s="68"/>
      <c r="S360" s="68"/>
      <c r="T360" s="68"/>
      <c r="U360" s="68"/>
      <c r="V360" s="68"/>
      <c r="W360" s="68"/>
      <c r="X360" s="68"/>
      <c r="Y360" s="68"/>
    </row>
    <row r="361" spans="1:25" s="67" customFormat="1" ht="12">
      <c r="A361" s="96"/>
      <c r="B361" s="96"/>
      <c r="C361" s="96"/>
      <c r="D361" s="96"/>
      <c r="E361" s="96"/>
      <c r="F361" s="96"/>
      <c r="G361" s="79"/>
      <c r="H361" s="79"/>
      <c r="I361" s="79"/>
      <c r="N361" s="68"/>
      <c r="O361" s="68"/>
      <c r="P361" s="68"/>
      <c r="Q361" s="68"/>
      <c r="R361" s="68"/>
      <c r="S361" s="68"/>
      <c r="T361" s="68"/>
      <c r="U361" s="68"/>
      <c r="V361" s="68"/>
      <c r="W361" s="68"/>
      <c r="X361" s="68"/>
      <c r="Y361" s="68"/>
    </row>
    <row r="362" spans="1:25" s="67" customFormat="1" ht="12">
      <c r="A362" s="96"/>
      <c r="B362" s="96"/>
      <c r="C362" s="96"/>
      <c r="D362" s="96"/>
      <c r="E362" s="96"/>
      <c r="F362" s="96"/>
      <c r="G362" s="79"/>
      <c r="H362" s="79"/>
      <c r="I362" s="79"/>
      <c r="N362" s="68"/>
      <c r="O362" s="68"/>
      <c r="P362" s="68"/>
      <c r="Q362" s="68"/>
      <c r="R362" s="68"/>
      <c r="S362" s="68"/>
      <c r="T362" s="68"/>
      <c r="U362" s="68"/>
      <c r="V362" s="68"/>
      <c r="W362" s="68"/>
      <c r="X362" s="68"/>
      <c r="Y362" s="68"/>
    </row>
    <row r="363" spans="1:25" s="67" customFormat="1" ht="12">
      <c r="A363" s="96"/>
      <c r="B363" s="96"/>
      <c r="C363" s="96"/>
      <c r="D363" s="96"/>
      <c r="E363" s="96"/>
      <c r="F363" s="96"/>
      <c r="G363" s="79"/>
      <c r="H363" s="79"/>
      <c r="I363" s="79"/>
      <c r="N363" s="68"/>
      <c r="O363" s="68"/>
      <c r="P363" s="68"/>
      <c r="Q363" s="68"/>
      <c r="R363" s="68"/>
      <c r="S363" s="68"/>
      <c r="T363" s="68"/>
      <c r="U363" s="68"/>
      <c r="V363" s="68"/>
      <c r="W363" s="68"/>
      <c r="X363" s="68"/>
      <c r="Y363" s="68"/>
    </row>
    <row r="364" spans="1:25" s="67" customFormat="1" ht="12">
      <c r="A364" s="96"/>
      <c r="B364" s="96"/>
      <c r="C364" s="96"/>
      <c r="D364" s="96"/>
      <c r="E364" s="96"/>
      <c r="F364" s="96"/>
      <c r="G364" s="79"/>
      <c r="H364" s="79"/>
      <c r="I364" s="79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68"/>
      <c r="Y364" s="68"/>
    </row>
    <row r="365" spans="1:25" s="67" customFormat="1" ht="12">
      <c r="A365" s="96"/>
      <c r="B365" s="96"/>
      <c r="C365" s="96"/>
      <c r="D365" s="96"/>
      <c r="E365" s="96"/>
      <c r="F365" s="96"/>
      <c r="G365" s="79"/>
      <c r="H365" s="79"/>
      <c r="I365" s="79"/>
      <c r="N365" s="68"/>
      <c r="O365" s="68"/>
      <c r="P365" s="68"/>
      <c r="Q365" s="68"/>
      <c r="R365" s="68"/>
      <c r="S365" s="68"/>
      <c r="T365" s="68"/>
      <c r="U365" s="68"/>
      <c r="V365" s="68"/>
      <c r="W365" s="68"/>
      <c r="X365" s="68"/>
      <c r="Y365" s="68"/>
    </row>
    <row r="366" spans="1:25" s="67" customFormat="1" ht="12">
      <c r="A366" s="96"/>
      <c r="B366" s="96"/>
      <c r="C366" s="96"/>
      <c r="D366" s="96"/>
      <c r="E366" s="96"/>
      <c r="F366" s="96"/>
      <c r="G366" s="79"/>
      <c r="H366" s="79"/>
      <c r="I366" s="79"/>
      <c r="N366" s="68"/>
      <c r="O366" s="68"/>
      <c r="P366" s="68"/>
      <c r="Q366" s="68"/>
      <c r="R366" s="68"/>
      <c r="S366" s="68"/>
      <c r="T366" s="68"/>
      <c r="U366" s="68"/>
      <c r="V366" s="68"/>
      <c r="W366" s="68"/>
      <c r="X366" s="68"/>
      <c r="Y366" s="68"/>
    </row>
    <row r="367" spans="1:25" s="67" customFormat="1" ht="12">
      <c r="A367" s="96"/>
      <c r="B367" s="96"/>
      <c r="C367" s="96"/>
      <c r="D367" s="96"/>
      <c r="E367" s="96"/>
      <c r="F367" s="96"/>
      <c r="G367" s="79"/>
      <c r="H367" s="79"/>
      <c r="I367" s="79"/>
      <c r="N367" s="68"/>
      <c r="O367" s="68"/>
      <c r="P367" s="68"/>
      <c r="Q367" s="68"/>
      <c r="R367" s="68"/>
      <c r="S367" s="68"/>
      <c r="T367" s="68"/>
      <c r="U367" s="68"/>
      <c r="V367" s="68"/>
      <c r="W367" s="68"/>
      <c r="X367" s="68"/>
      <c r="Y367" s="68"/>
    </row>
    <row r="368" spans="1:25" s="67" customFormat="1" ht="12">
      <c r="A368" s="96"/>
      <c r="B368" s="96"/>
      <c r="C368" s="96"/>
      <c r="D368" s="96"/>
      <c r="E368" s="96"/>
      <c r="F368" s="96"/>
      <c r="G368" s="79"/>
      <c r="H368" s="79"/>
      <c r="I368" s="79"/>
      <c r="N368" s="68"/>
      <c r="O368" s="68"/>
      <c r="P368" s="68"/>
      <c r="Q368" s="68"/>
      <c r="R368" s="68"/>
      <c r="S368" s="68"/>
      <c r="T368" s="68"/>
      <c r="U368" s="68"/>
      <c r="V368" s="68"/>
      <c r="W368" s="68"/>
      <c r="X368" s="68"/>
      <c r="Y368" s="68"/>
    </row>
    <row r="369" spans="1:25" s="67" customFormat="1" ht="12">
      <c r="A369" s="96"/>
      <c r="B369" s="96"/>
      <c r="C369" s="96"/>
      <c r="D369" s="96"/>
      <c r="E369" s="96"/>
      <c r="F369" s="96"/>
      <c r="G369" s="79"/>
      <c r="H369" s="79"/>
      <c r="I369" s="79"/>
      <c r="N369" s="68"/>
      <c r="O369" s="68"/>
      <c r="P369" s="68"/>
      <c r="Q369" s="68"/>
      <c r="R369" s="68"/>
      <c r="S369" s="68"/>
      <c r="T369" s="68"/>
      <c r="U369" s="68"/>
      <c r="V369" s="68"/>
      <c r="W369" s="68"/>
      <c r="X369" s="68"/>
      <c r="Y369" s="68"/>
    </row>
    <row r="370" spans="1:25" s="67" customFormat="1" ht="12">
      <c r="A370" s="96"/>
      <c r="B370" s="96"/>
      <c r="C370" s="96"/>
      <c r="D370" s="96"/>
      <c r="E370" s="96"/>
      <c r="F370" s="96"/>
      <c r="G370" s="79"/>
      <c r="H370" s="79"/>
      <c r="I370" s="79"/>
      <c r="N370" s="68"/>
      <c r="O370" s="68"/>
      <c r="P370" s="68"/>
      <c r="Q370" s="68"/>
      <c r="R370" s="68"/>
      <c r="S370" s="68"/>
      <c r="T370" s="68"/>
      <c r="U370" s="68"/>
      <c r="V370" s="68"/>
      <c r="W370" s="68"/>
      <c r="X370" s="68"/>
      <c r="Y370" s="68"/>
    </row>
    <row r="371" spans="1:25" s="67" customFormat="1" ht="12">
      <c r="A371" s="96"/>
      <c r="B371" s="96"/>
      <c r="C371" s="96"/>
      <c r="D371" s="96"/>
      <c r="E371" s="96"/>
      <c r="F371" s="96"/>
      <c r="G371" s="79"/>
      <c r="H371" s="79"/>
      <c r="I371" s="79"/>
      <c r="N371" s="68"/>
      <c r="O371" s="68"/>
      <c r="P371" s="68"/>
      <c r="Q371" s="68"/>
      <c r="R371" s="68"/>
      <c r="S371" s="68"/>
      <c r="T371" s="68"/>
      <c r="U371" s="68"/>
      <c r="V371" s="68"/>
      <c r="W371" s="68"/>
      <c r="X371" s="68"/>
      <c r="Y371" s="68"/>
    </row>
    <row r="372" spans="1:25" s="67" customFormat="1" ht="12">
      <c r="A372" s="96"/>
      <c r="B372" s="96"/>
      <c r="C372" s="96"/>
      <c r="D372" s="96"/>
      <c r="E372" s="96"/>
      <c r="F372" s="96"/>
      <c r="G372" s="79"/>
      <c r="H372" s="79"/>
      <c r="I372" s="79"/>
      <c r="N372" s="68"/>
      <c r="O372" s="68"/>
      <c r="P372" s="68"/>
      <c r="Q372" s="68"/>
      <c r="R372" s="68"/>
      <c r="S372" s="68"/>
      <c r="T372" s="68"/>
      <c r="U372" s="68"/>
      <c r="V372" s="68"/>
      <c r="W372" s="68"/>
      <c r="X372" s="68"/>
      <c r="Y372" s="68"/>
    </row>
    <row r="373" spans="1:25" s="67" customFormat="1" ht="12">
      <c r="A373" s="96"/>
      <c r="B373" s="96"/>
      <c r="C373" s="96"/>
      <c r="D373" s="96"/>
      <c r="E373" s="96"/>
      <c r="F373" s="96"/>
      <c r="G373" s="79"/>
      <c r="H373" s="79"/>
      <c r="I373" s="79"/>
      <c r="N373" s="68"/>
      <c r="O373" s="68"/>
      <c r="P373" s="68"/>
      <c r="Q373" s="68"/>
      <c r="R373" s="68"/>
      <c r="S373" s="68"/>
      <c r="T373" s="68"/>
      <c r="U373" s="68"/>
      <c r="V373" s="68"/>
      <c r="W373" s="68"/>
      <c r="X373" s="68"/>
      <c r="Y373" s="68"/>
    </row>
    <row r="374" spans="1:25" s="67" customFormat="1" ht="12">
      <c r="A374" s="96"/>
      <c r="B374" s="96"/>
      <c r="C374" s="96"/>
      <c r="D374" s="96"/>
      <c r="E374" s="96"/>
      <c r="F374" s="96"/>
      <c r="G374" s="79"/>
      <c r="H374" s="79"/>
      <c r="I374" s="79"/>
      <c r="N374" s="68"/>
      <c r="O374" s="68"/>
      <c r="P374" s="68"/>
      <c r="Q374" s="68"/>
      <c r="R374" s="68"/>
      <c r="S374" s="68"/>
      <c r="T374" s="68"/>
      <c r="U374" s="68"/>
      <c r="V374" s="68"/>
      <c r="W374" s="68"/>
      <c r="X374" s="68"/>
      <c r="Y374" s="68"/>
    </row>
    <row r="375" spans="1:25" s="67" customFormat="1" ht="12">
      <c r="A375" s="96"/>
      <c r="B375" s="96"/>
      <c r="C375" s="96"/>
      <c r="D375" s="96"/>
      <c r="E375" s="96"/>
      <c r="F375" s="96"/>
      <c r="G375" s="79"/>
      <c r="H375" s="79"/>
      <c r="I375" s="79"/>
      <c r="N375" s="68"/>
      <c r="O375" s="68"/>
      <c r="P375" s="68"/>
      <c r="Q375" s="68"/>
      <c r="R375" s="68"/>
      <c r="S375" s="68"/>
      <c r="T375" s="68"/>
      <c r="U375" s="68"/>
      <c r="V375" s="68"/>
      <c r="W375" s="68"/>
      <c r="X375" s="68"/>
      <c r="Y375" s="68"/>
    </row>
    <row r="376" spans="1:25" s="67" customFormat="1" ht="12">
      <c r="A376" s="96"/>
      <c r="B376" s="96"/>
      <c r="C376" s="96"/>
      <c r="D376" s="96"/>
      <c r="E376" s="96"/>
      <c r="F376" s="96"/>
      <c r="G376" s="79"/>
      <c r="H376" s="79"/>
      <c r="I376" s="79"/>
      <c r="N376" s="68"/>
      <c r="O376" s="68"/>
      <c r="P376" s="68"/>
      <c r="Q376" s="68"/>
      <c r="R376" s="68"/>
      <c r="S376" s="68"/>
      <c r="T376" s="68"/>
      <c r="U376" s="68"/>
      <c r="V376" s="68"/>
      <c r="W376" s="68"/>
      <c r="X376" s="68"/>
      <c r="Y376" s="68"/>
    </row>
    <row r="377" spans="1:25" s="67" customFormat="1" ht="12">
      <c r="A377" s="96"/>
      <c r="B377" s="96"/>
      <c r="C377" s="96"/>
      <c r="D377" s="96"/>
      <c r="E377" s="96"/>
      <c r="F377" s="96"/>
      <c r="G377" s="79"/>
      <c r="H377" s="79"/>
      <c r="I377" s="79"/>
      <c r="N377" s="68"/>
      <c r="O377" s="68"/>
      <c r="P377" s="68"/>
      <c r="Q377" s="68"/>
      <c r="R377" s="68"/>
      <c r="S377" s="68"/>
      <c r="T377" s="68"/>
      <c r="U377" s="68"/>
      <c r="V377" s="68"/>
      <c r="W377" s="68"/>
      <c r="X377" s="68"/>
      <c r="Y377" s="68"/>
    </row>
    <row r="378" spans="1:25" s="67" customFormat="1" ht="12">
      <c r="A378" s="96"/>
      <c r="B378" s="96"/>
      <c r="C378" s="96"/>
      <c r="D378" s="96"/>
      <c r="E378" s="96"/>
      <c r="F378" s="96"/>
      <c r="G378" s="79"/>
      <c r="H378" s="79"/>
      <c r="I378" s="79"/>
      <c r="N378" s="68"/>
      <c r="O378" s="68"/>
      <c r="P378" s="68"/>
      <c r="Q378" s="68"/>
      <c r="R378" s="68"/>
      <c r="S378" s="68"/>
      <c r="T378" s="68"/>
      <c r="U378" s="68"/>
      <c r="V378" s="68"/>
      <c r="W378" s="68"/>
      <c r="X378" s="68"/>
      <c r="Y378" s="68"/>
    </row>
    <row r="379" spans="1:25" s="67" customFormat="1" ht="12">
      <c r="A379" s="96"/>
      <c r="B379" s="96"/>
      <c r="C379" s="96"/>
      <c r="D379" s="96"/>
      <c r="E379" s="96"/>
      <c r="F379" s="96"/>
      <c r="G379" s="79"/>
      <c r="H379" s="79"/>
      <c r="I379" s="79"/>
      <c r="N379" s="68"/>
      <c r="O379" s="68"/>
      <c r="P379" s="68"/>
      <c r="Q379" s="68"/>
      <c r="R379" s="68"/>
      <c r="S379" s="68"/>
      <c r="T379" s="68"/>
      <c r="U379" s="68"/>
      <c r="V379" s="68"/>
      <c r="W379" s="68"/>
      <c r="X379" s="68"/>
      <c r="Y379" s="68"/>
    </row>
    <row r="380" spans="1:25" s="67" customFormat="1" ht="12">
      <c r="A380" s="96"/>
      <c r="B380" s="96"/>
      <c r="C380" s="96"/>
      <c r="D380" s="96"/>
      <c r="E380" s="96"/>
      <c r="F380" s="96"/>
      <c r="G380" s="79"/>
      <c r="H380" s="79"/>
      <c r="I380" s="79"/>
      <c r="N380" s="68"/>
      <c r="O380" s="68"/>
      <c r="P380" s="68"/>
      <c r="Q380" s="68"/>
      <c r="R380" s="68"/>
      <c r="S380" s="68"/>
      <c r="T380" s="68"/>
      <c r="U380" s="68"/>
      <c r="V380" s="68"/>
      <c r="W380" s="68"/>
      <c r="X380" s="68"/>
      <c r="Y380" s="68"/>
    </row>
    <row r="381" spans="1:25" s="67" customFormat="1" ht="12">
      <c r="A381" s="96"/>
      <c r="B381" s="96"/>
      <c r="C381" s="96"/>
      <c r="D381" s="96"/>
      <c r="E381" s="96"/>
      <c r="F381" s="96"/>
      <c r="G381" s="79"/>
      <c r="H381" s="79"/>
      <c r="I381" s="79"/>
      <c r="N381" s="68"/>
      <c r="O381" s="68"/>
      <c r="P381" s="68"/>
      <c r="Q381" s="68"/>
      <c r="R381" s="68"/>
      <c r="S381" s="68"/>
      <c r="T381" s="68"/>
      <c r="U381" s="68"/>
      <c r="V381" s="68"/>
      <c r="W381" s="68"/>
      <c r="X381" s="68"/>
      <c r="Y381" s="68"/>
    </row>
    <row r="382" spans="1:25" s="67" customFormat="1" ht="12">
      <c r="A382" s="96"/>
      <c r="B382" s="96"/>
      <c r="C382" s="96"/>
      <c r="D382" s="96"/>
      <c r="E382" s="96"/>
      <c r="F382" s="96"/>
      <c r="G382" s="79"/>
      <c r="H382" s="79"/>
      <c r="I382" s="79"/>
      <c r="N382" s="68"/>
      <c r="O382" s="68"/>
      <c r="P382" s="68"/>
      <c r="Q382" s="68"/>
      <c r="R382" s="68"/>
      <c r="S382" s="68"/>
      <c r="T382" s="68"/>
      <c r="U382" s="68"/>
      <c r="V382" s="68"/>
      <c r="W382" s="68"/>
      <c r="X382" s="68"/>
      <c r="Y382" s="68"/>
    </row>
    <row r="383" spans="1:25" s="67" customFormat="1" ht="12">
      <c r="A383" s="96"/>
      <c r="B383" s="96"/>
      <c r="C383" s="96"/>
      <c r="D383" s="96"/>
      <c r="E383" s="96"/>
      <c r="F383" s="96"/>
      <c r="G383" s="79"/>
      <c r="H383" s="79"/>
      <c r="I383" s="79"/>
      <c r="N383" s="68"/>
      <c r="O383" s="68"/>
      <c r="P383" s="68"/>
      <c r="Q383" s="68"/>
      <c r="R383" s="68"/>
      <c r="S383" s="68"/>
      <c r="T383" s="68"/>
      <c r="U383" s="68"/>
      <c r="V383" s="68"/>
      <c r="W383" s="68"/>
      <c r="X383" s="68"/>
      <c r="Y383" s="68"/>
    </row>
    <row r="384" spans="1:25" s="67" customFormat="1" ht="12">
      <c r="A384" s="96"/>
      <c r="B384" s="96"/>
      <c r="C384" s="96"/>
      <c r="D384" s="96"/>
      <c r="E384" s="96"/>
      <c r="F384" s="96"/>
      <c r="G384" s="79"/>
      <c r="H384" s="79"/>
      <c r="I384" s="79"/>
      <c r="N384" s="68"/>
      <c r="O384" s="68"/>
      <c r="P384" s="68"/>
      <c r="Q384" s="68"/>
      <c r="R384" s="68"/>
      <c r="S384" s="68"/>
      <c r="T384" s="68"/>
      <c r="U384" s="68"/>
      <c r="V384" s="68"/>
      <c r="W384" s="68"/>
      <c r="X384" s="68"/>
      <c r="Y384" s="68"/>
    </row>
    <row r="385" spans="1:25" s="67" customFormat="1" ht="12">
      <c r="A385" s="96"/>
      <c r="B385" s="96"/>
      <c r="C385" s="96"/>
      <c r="D385" s="96"/>
      <c r="E385" s="96"/>
      <c r="F385" s="96"/>
      <c r="G385" s="79"/>
      <c r="H385" s="79"/>
      <c r="I385" s="79"/>
      <c r="N385" s="68"/>
      <c r="O385" s="68"/>
      <c r="P385" s="68"/>
      <c r="Q385" s="68"/>
      <c r="R385" s="68"/>
      <c r="S385" s="68"/>
      <c r="T385" s="68"/>
      <c r="U385" s="68"/>
      <c r="V385" s="68"/>
      <c r="W385" s="68"/>
      <c r="X385" s="68"/>
      <c r="Y385" s="68"/>
    </row>
    <row r="386" spans="1:25" s="67" customFormat="1" ht="12">
      <c r="A386" s="96"/>
      <c r="B386" s="96"/>
      <c r="C386" s="96"/>
      <c r="D386" s="96"/>
      <c r="E386" s="96"/>
      <c r="F386" s="96"/>
      <c r="G386" s="79"/>
      <c r="H386" s="79"/>
      <c r="I386" s="79"/>
      <c r="N386" s="68"/>
      <c r="O386" s="68"/>
      <c r="P386" s="68"/>
      <c r="Q386" s="68"/>
      <c r="R386" s="68"/>
      <c r="S386" s="68"/>
      <c r="T386" s="68"/>
      <c r="U386" s="68"/>
      <c r="V386" s="68"/>
      <c r="W386" s="68"/>
      <c r="X386" s="68"/>
      <c r="Y386" s="68"/>
    </row>
    <row r="387" spans="1:25" s="67" customFormat="1" ht="12">
      <c r="A387" s="96"/>
      <c r="B387" s="96"/>
      <c r="C387" s="96"/>
      <c r="D387" s="96"/>
      <c r="E387" s="96"/>
      <c r="F387" s="96"/>
      <c r="G387" s="79"/>
      <c r="H387" s="79"/>
      <c r="I387" s="79"/>
      <c r="N387" s="68"/>
      <c r="O387" s="68"/>
      <c r="P387" s="68"/>
      <c r="Q387" s="68"/>
      <c r="R387" s="68"/>
      <c r="S387" s="68"/>
      <c r="T387" s="68"/>
      <c r="U387" s="68"/>
      <c r="V387" s="68"/>
      <c r="W387" s="68"/>
      <c r="X387" s="68"/>
      <c r="Y387" s="68"/>
    </row>
    <row r="388" spans="1:25" s="67" customFormat="1" ht="12">
      <c r="A388" s="96"/>
      <c r="B388" s="96"/>
      <c r="C388" s="96"/>
      <c r="D388" s="96"/>
      <c r="E388" s="96"/>
      <c r="F388" s="96"/>
      <c r="G388" s="79"/>
      <c r="H388" s="79"/>
      <c r="I388" s="79"/>
      <c r="N388" s="68"/>
      <c r="O388" s="68"/>
      <c r="P388" s="68"/>
      <c r="Q388" s="68"/>
      <c r="R388" s="68"/>
      <c r="S388" s="68"/>
      <c r="T388" s="68"/>
      <c r="U388" s="68"/>
      <c r="V388" s="68"/>
      <c r="W388" s="68"/>
      <c r="X388" s="68"/>
      <c r="Y388" s="68"/>
    </row>
    <row r="389" spans="1:25" s="67" customFormat="1" ht="12">
      <c r="A389" s="96"/>
      <c r="B389" s="96"/>
      <c r="C389" s="96"/>
      <c r="D389" s="96"/>
      <c r="E389" s="96"/>
      <c r="F389" s="96"/>
      <c r="G389" s="79"/>
      <c r="H389" s="79"/>
      <c r="I389" s="79"/>
      <c r="N389" s="68"/>
      <c r="O389" s="68"/>
      <c r="P389" s="68"/>
      <c r="Q389" s="68"/>
      <c r="R389" s="68"/>
      <c r="S389" s="68"/>
      <c r="T389" s="68"/>
      <c r="U389" s="68"/>
      <c r="V389" s="68"/>
      <c r="W389" s="68"/>
      <c r="X389" s="68"/>
      <c r="Y389" s="68"/>
    </row>
    <row r="390" spans="1:25" s="67" customFormat="1" ht="12">
      <c r="A390" s="96"/>
      <c r="B390" s="96"/>
      <c r="C390" s="96"/>
      <c r="D390" s="96"/>
      <c r="E390" s="96"/>
      <c r="F390" s="96"/>
      <c r="G390" s="79"/>
      <c r="H390" s="79"/>
      <c r="I390" s="79"/>
      <c r="N390" s="68"/>
      <c r="O390" s="68"/>
      <c r="P390" s="68"/>
      <c r="Q390" s="68"/>
      <c r="R390" s="68"/>
      <c r="S390" s="68"/>
      <c r="T390" s="68"/>
      <c r="U390" s="68"/>
      <c r="V390" s="68"/>
      <c r="W390" s="68"/>
      <c r="X390" s="68"/>
      <c r="Y390" s="68"/>
    </row>
    <row r="391" spans="1:25" s="67" customFormat="1" ht="12">
      <c r="A391" s="96"/>
      <c r="B391" s="96"/>
      <c r="C391" s="96"/>
      <c r="D391" s="96"/>
      <c r="E391" s="96"/>
      <c r="F391" s="96"/>
      <c r="G391" s="79"/>
      <c r="H391" s="79"/>
      <c r="I391" s="79"/>
      <c r="N391" s="68"/>
      <c r="O391" s="68"/>
      <c r="P391" s="68"/>
      <c r="Q391" s="68"/>
      <c r="R391" s="68"/>
      <c r="S391" s="68"/>
      <c r="T391" s="68"/>
      <c r="U391" s="68"/>
      <c r="V391" s="68"/>
      <c r="W391" s="68"/>
      <c r="X391" s="68"/>
      <c r="Y391" s="68"/>
    </row>
    <row r="392" spans="1:25" s="67" customFormat="1" ht="12">
      <c r="A392" s="96"/>
      <c r="B392" s="96"/>
      <c r="C392" s="96"/>
      <c r="D392" s="96"/>
      <c r="E392" s="96"/>
      <c r="F392" s="96"/>
      <c r="G392" s="79"/>
      <c r="H392" s="79"/>
      <c r="I392" s="79"/>
      <c r="N392" s="68"/>
      <c r="O392" s="68"/>
      <c r="P392" s="68"/>
      <c r="Q392" s="68"/>
      <c r="R392" s="68"/>
      <c r="S392" s="68"/>
      <c r="T392" s="68"/>
      <c r="U392" s="68"/>
      <c r="V392" s="68"/>
      <c r="W392" s="68"/>
      <c r="X392" s="68"/>
      <c r="Y392" s="68"/>
    </row>
    <row r="393" spans="1:25" s="67" customFormat="1" ht="12">
      <c r="A393" s="96"/>
      <c r="B393" s="96"/>
      <c r="C393" s="96"/>
      <c r="D393" s="96"/>
      <c r="E393" s="96"/>
      <c r="F393" s="96"/>
      <c r="G393" s="79"/>
      <c r="H393" s="79"/>
      <c r="I393" s="79"/>
      <c r="N393" s="68"/>
      <c r="O393" s="68"/>
      <c r="P393" s="68"/>
      <c r="Q393" s="68"/>
      <c r="R393" s="68"/>
      <c r="S393" s="68"/>
      <c r="T393" s="68"/>
      <c r="U393" s="68"/>
      <c r="V393" s="68"/>
      <c r="W393" s="68"/>
      <c r="X393" s="68"/>
      <c r="Y393" s="68"/>
    </row>
    <row r="394" spans="1:25" s="67" customFormat="1" ht="12">
      <c r="A394" s="96"/>
      <c r="B394" s="96"/>
      <c r="C394" s="96"/>
      <c r="D394" s="96"/>
      <c r="E394" s="96"/>
      <c r="F394" s="96"/>
      <c r="G394" s="79"/>
      <c r="H394" s="79"/>
      <c r="I394" s="79"/>
      <c r="N394" s="68"/>
      <c r="O394" s="68"/>
      <c r="P394" s="68"/>
      <c r="Q394" s="68"/>
      <c r="R394" s="68"/>
      <c r="S394" s="68"/>
      <c r="T394" s="68"/>
      <c r="U394" s="68"/>
      <c r="V394" s="68"/>
      <c r="W394" s="68"/>
      <c r="X394" s="68"/>
      <c r="Y394" s="68"/>
    </row>
    <row r="395" spans="1:25" s="67" customFormat="1" ht="12">
      <c r="A395" s="96"/>
      <c r="B395" s="96"/>
      <c r="C395" s="96"/>
      <c r="D395" s="96"/>
      <c r="E395" s="96"/>
      <c r="F395" s="96"/>
      <c r="G395" s="79"/>
      <c r="H395" s="79"/>
      <c r="I395" s="79"/>
      <c r="N395" s="68"/>
      <c r="O395" s="68"/>
      <c r="P395" s="68"/>
      <c r="Q395" s="68"/>
      <c r="R395" s="68"/>
      <c r="S395" s="68"/>
      <c r="T395" s="68"/>
      <c r="U395" s="68"/>
      <c r="V395" s="68"/>
      <c r="W395" s="68"/>
      <c r="X395" s="68"/>
      <c r="Y395" s="68"/>
    </row>
    <row r="396" spans="1:25" s="67" customFormat="1" ht="12">
      <c r="A396" s="96"/>
      <c r="B396" s="96"/>
      <c r="C396" s="96"/>
      <c r="D396" s="96"/>
      <c r="E396" s="96"/>
      <c r="F396" s="96"/>
      <c r="G396" s="79"/>
      <c r="H396" s="79"/>
      <c r="I396" s="79"/>
      <c r="N396" s="68"/>
      <c r="O396" s="68"/>
      <c r="P396" s="68"/>
      <c r="Q396" s="68"/>
      <c r="R396" s="68"/>
      <c r="S396" s="68"/>
      <c r="T396" s="68"/>
      <c r="U396" s="68"/>
      <c r="V396" s="68"/>
      <c r="W396" s="68"/>
      <c r="X396" s="68"/>
      <c r="Y396" s="68"/>
    </row>
    <row r="397" spans="1:25" s="67" customFormat="1" ht="12">
      <c r="A397" s="96"/>
      <c r="B397" s="96"/>
      <c r="C397" s="96"/>
      <c r="D397" s="96"/>
      <c r="E397" s="96"/>
      <c r="F397" s="96"/>
      <c r="G397" s="79"/>
      <c r="H397" s="79"/>
      <c r="I397" s="79"/>
      <c r="N397" s="68"/>
      <c r="O397" s="68"/>
      <c r="P397" s="68"/>
      <c r="Q397" s="68"/>
      <c r="R397" s="68"/>
      <c r="S397" s="68"/>
      <c r="T397" s="68"/>
      <c r="U397" s="68"/>
      <c r="V397" s="68"/>
      <c r="W397" s="68"/>
      <c r="X397" s="68"/>
      <c r="Y397" s="68"/>
    </row>
    <row r="398" spans="1:25" s="67" customFormat="1" ht="12">
      <c r="A398" s="96"/>
      <c r="B398" s="96"/>
      <c r="C398" s="96"/>
      <c r="D398" s="96"/>
      <c r="E398" s="96"/>
      <c r="F398" s="96"/>
      <c r="G398" s="79"/>
      <c r="H398" s="79"/>
      <c r="I398" s="79"/>
      <c r="N398" s="68"/>
      <c r="O398" s="68"/>
      <c r="P398" s="68"/>
      <c r="Q398" s="68"/>
      <c r="R398" s="68"/>
      <c r="S398" s="68"/>
      <c r="T398" s="68"/>
      <c r="U398" s="68"/>
      <c r="V398" s="68"/>
      <c r="W398" s="68"/>
      <c r="X398" s="68"/>
      <c r="Y398" s="68"/>
    </row>
    <row r="399" spans="1:25" s="67" customFormat="1" ht="12">
      <c r="A399" s="96"/>
      <c r="B399" s="96"/>
      <c r="C399" s="96"/>
      <c r="D399" s="96"/>
      <c r="E399" s="96"/>
      <c r="F399" s="96"/>
      <c r="G399" s="79"/>
      <c r="H399" s="79"/>
      <c r="I399" s="79"/>
      <c r="N399" s="68"/>
      <c r="O399" s="68"/>
      <c r="P399" s="68"/>
      <c r="Q399" s="68"/>
      <c r="R399" s="68"/>
      <c r="S399" s="68"/>
      <c r="T399" s="68"/>
      <c r="U399" s="68"/>
      <c r="V399" s="68"/>
      <c r="W399" s="68"/>
      <c r="X399" s="68"/>
      <c r="Y399" s="68"/>
    </row>
    <row r="400" spans="1:25" s="67" customFormat="1" ht="12">
      <c r="A400" s="96"/>
      <c r="B400" s="96"/>
      <c r="C400" s="96"/>
      <c r="D400" s="96"/>
      <c r="E400" s="96"/>
      <c r="F400" s="96"/>
      <c r="G400" s="79"/>
      <c r="H400" s="79"/>
      <c r="I400" s="79"/>
      <c r="N400" s="68"/>
      <c r="O400" s="68"/>
      <c r="P400" s="68"/>
      <c r="Q400" s="68"/>
      <c r="R400" s="68"/>
      <c r="S400" s="68"/>
      <c r="T400" s="68"/>
      <c r="U400" s="68"/>
      <c r="V400" s="68"/>
      <c r="W400" s="68"/>
      <c r="X400" s="68"/>
      <c r="Y400" s="68"/>
    </row>
    <row r="401" spans="1:25" s="67" customFormat="1" ht="12">
      <c r="A401" s="96"/>
      <c r="B401" s="96"/>
      <c r="C401" s="96"/>
      <c r="D401" s="96"/>
      <c r="E401" s="96"/>
      <c r="F401" s="96"/>
      <c r="G401" s="79"/>
      <c r="H401" s="79"/>
      <c r="I401" s="79"/>
      <c r="N401" s="68"/>
      <c r="O401" s="68"/>
      <c r="P401" s="68"/>
      <c r="Q401" s="68"/>
      <c r="R401" s="68"/>
      <c r="S401" s="68"/>
      <c r="T401" s="68"/>
      <c r="U401" s="68"/>
      <c r="V401" s="68"/>
      <c r="W401" s="68"/>
      <c r="X401" s="68"/>
      <c r="Y401" s="68"/>
    </row>
    <row r="402" spans="1:25" s="67" customFormat="1" ht="12">
      <c r="A402" s="96"/>
      <c r="B402" s="96"/>
      <c r="C402" s="96"/>
      <c r="D402" s="96"/>
      <c r="E402" s="96"/>
      <c r="F402" s="96"/>
      <c r="G402" s="79"/>
      <c r="H402" s="79"/>
      <c r="I402" s="79"/>
      <c r="N402" s="68"/>
      <c r="O402" s="68"/>
      <c r="P402" s="68"/>
      <c r="Q402" s="68"/>
      <c r="R402" s="68"/>
      <c r="S402" s="68"/>
      <c r="T402" s="68"/>
      <c r="U402" s="68"/>
      <c r="V402" s="68"/>
      <c r="W402" s="68"/>
      <c r="X402" s="68"/>
      <c r="Y402" s="68"/>
    </row>
    <row r="403" spans="1:25" s="67" customFormat="1" ht="12">
      <c r="A403" s="96"/>
      <c r="B403" s="96"/>
      <c r="C403" s="96"/>
      <c r="D403" s="96"/>
      <c r="E403" s="96"/>
      <c r="F403" s="96"/>
      <c r="G403" s="79"/>
      <c r="H403" s="79"/>
      <c r="I403" s="79"/>
      <c r="N403" s="68"/>
      <c r="O403" s="68"/>
      <c r="P403" s="68"/>
      <c r="Q403" s="68"/>
      <c r="R403" s="68"/>
      <c r="S403" s="68"/>
      <c r="T403" s="68"/>
      <c r="U403" s="68"/>
      <c r="V403" s="68"/>
      <c r="W403" s="68"/>
      <c r="X403" s="68"/>
      <c r="Y403" s="68"/>
    </row>
    <row r="404" spans="1:25" s="67" customFormat="1" ht="12">
      <c r="A404" s="96"/>
      <c r="B404" s="96"/>
      <c r="C404" s="96"/>
      <c r="D404" s="96"/>
      <c r="E404" s="96"/>
      <c r="F404" s="96"/>
      <c r="G404" s="79"/>
      <c r="H404" s="79"/>
      <c r="I404" s="79"/>
      <c r="N404" s="68"/>
      <c r="O404" s="68"/>
      <c r="P404" s="68"/>
      <c r="Q404" s="68"/>
      <c r="R404" s="68"/>
      <c r="S404" s="68"/>
      <c r="T404" s="68"/>
      <c r="U404" s="68"/>
      <c r="V404" s="68"/>
      <c r="W404" s="68"/>
      <c r="X404" s="68"/>
      <c r="Y404" s="68"/>
    </row>
    <row r="405" spans="1:25" s="67" customFormat="1" ht="12">
      <c r="A405" s="96"/>
      <c r="B405" s="96"/>
      <c r="C405" s="96"/>
      <c r="D405" s="96"/>
      <c r="E405" s="96"/>
      <c r="F405" s="96"/>
      <c r="G405" s="79"/>
      <c r="H405" s="79"/>
      <c r="I405" s="79"/>
      <c r="N405" s="68"/>
      <c r="O405" s="68"/>
      <c r="P405" s="68"/>
      <c r="Q405" s="68"/>
      <c r="R405" s="68"/>
      <c r="S405" s="68"/>
      <c r="T405" s="68"/>
      <c r="U405" s="68"/>
      <c r="V405" s="68"/>
      <c r="W405" s="68"/>
      <c r="X405" s="68"/>
      <c r="Y405" s="68"/>
    </row>
    <row r="406" spans="1:25" s="67" customFormat="1" ht="12">
      <c r="A406" s="96"/>
      <c r="B406" s="96"/>
      <c r="C406" s="96"/>
      <c r="D406" s="96"/>
      <c r="E406" s="96"/>
      <c r="F406" s="96"/>
      <c r="G406" s="79"/>
      <c r="H406" s="79"/>
      <c r="I406" s="79"/>
      <c r="N406" s="68"/>
      <c r="O406" s="68"/>
      <c r="P406" s="68"/>
      <c r="Q406" s="68"/>
      <c r="R406" s="68"/>
      <c r="S406" s="68"/>
      <c r="T406" s="68"/>
      <c r="U406" s="68"/>
      <c r="V406" s="68"/>
      <c r="W406" s="68"/>
      <c r="X406" s="68"/>
      <c r="Y406" s="68"/>
    </row>
    <row r="407" spans="1:25" s="67" customFormat="1" ht="12">
      <c r="A407" s="96"/>
      <c r="B407" s="96"/>
      <c r="C407" s="96"/>
      <c r="D407" s="96"/>
      <c r="E407" s="96"/>
      <c r="F407" s="96"/>
      <c r="G407" s="79"/>
      <c r="H407" s="79"/>
      <c r="I407" s="79"/>
      <c r="N407" s="68"/>
      <c r="O407" s="68"/>
      <c r="P407" s="68"/>
      <c r="Q407" s="68"/>
      <c r="R407" s="68"/>
      <c r="S407" s="68"/>
      <c r="T407" s="68"/>
      <c r="U407" s="68"/>
      <c r="V407" s="68"/>
      <c r="W407" s="68"/>
      <c r="X407" s="68"/>
      <c r="Y407" s="68"/>
    </row>
    <row r="408" spans="1:25" s="67" customFormat="1" ht="12">
      <c r="A408" s="96"/>
      <c r="B408" s="96"/>
      <c r="C408" s="96"/>
      <c r="D408" s="96"/>
      <c r="E408" s="96"/>
      <c r="F408" s="96"/>
      <c r="G408" s="79"/>
      <c r="H408" s="79"/>
      <c r="I408" s="79"/>
      <c r="N408" s="68"/>
      <c r="O408" s="68"/>
      <c r="P408" s="68"/>
      <c r="Q408" s="68"/>
      <c r="R408" s="68"/>
      <c r="S408" s="68"/>
      <c r="T408" s="68"/>
      <c r="U408" s="68"/>
      <c r="V408" s="68"/>
      <c r="W408" s="68"/>
      <c r="X408" s="68"/>
      <c r="Y408" s="68"/>
    </row>
    <row r="409" spans="1:25" s="67" customFormat="1" ht="12">
      <c r="A409" s="96"/>
      <c r="B409" s="96"/>
      <c r="C409" s="96"/>
      <c r="D409" s="96"/>
      <c r="E409" s="96"/>
      <c r="F409" s="96"/>
      <c r="G409" s="79"/>
      <c r="H409" s="79"/>
      <c r="I409" s="79"/>
      <c r="N409" s="68"/>
      <c r="O409" s="68"/>
      <c r="P409" s="68"/>
      <c r="Q409" s="68"/>
      <c r="R409" s="68"/>
      <c r="S409" s="68"/>
      <c r="T409" s="68"/>
      <c r="U409" s="68"/>
      <c r="V409" s="68"/>
      <c r="W409" s="68"/>
      <c r="X409" s="68"/>
      <c r="Y409" s="68"/>
    </row>
    <row r="410" spans="1:25" s="67" customFormat="1" ht="12">
      <c r="A410" s="96"/>
      <c r="B410" s="96"/>
      <c r="C410" s="96"/>
      <c r="D410" s="96"/>
      <c r="E410" s="96"/>
      <c r="F410" s="96"/>
      <c r="G410" s="79"/>
      <c r="H410" s="79"/>
      <c r="I410" s="79"/>
      <c r="N410" s="68"/>
      <c r="O410" s="68"/>
      <c r="P410" s="68"/>
      <c r="Q410" s="68"/>
      <c r="R410" s="68"/>
      <c r="S410" s="68"/>
      <c r="T410" s="68"/>
      <c r="U410" s="68"/>
      <c r="V410" s="68"/>
      <c r="W410" s="68"/>
      <c r="X410" s="68"/>
      <c r="Y410" s="68"/>
    </row>
    <row r="411" spans="1:25" s="67" customFormat="1" ht="12">
      <c r="A411" s="96"/>
      <c r="B411" s="96"/>
      <c r="C411" s="96"/>
      <c r="D411" s="96"/>
      <c r="E411" s="96"/>
      <c r="F411" s="96"/>
      <c r="G411" s="79"/>
      <c r="H411" s="79"/>
      <c r="I411" s="79"/>
      <c r="N411" s="68"/>
      <c r="O411" s="68"/>
      <c r="P411" s="68"/>
      <c r="Q411" s="68"/>
      <c r="R411" s="68"/>
      <c r="S411" s="68"/>
      <c r="T411" s="68"/>
      <c r="U411" s="68"/>
      <c r="V411" s="68"/>
      <c r="W411" s="68"/>
      <c r="X411" s="68"/>
      <c r="Y411" s="68"/>
    </row>
    <row r="412" spans="1:25" s="67" customFormat="1" ht="12">
      <c r="A412" s="96"/>
      <c r="B412" s="96"/>
      <c r="C412" s="96"/>
      <c r="D412" s="96"/>
      <c r="E412" s="96"/>
      <c r="F412" s="96"/>
      <c r="G412" s="79"/>
      <c r="H412" s="79"/>
      <c r="I412" s="79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</row>
    <row r="413" spans="1:25" s="67" customFormat="1" ht="12">
      <c r="A413" s="96"/>
      <c r="B413" s="96"/>
      <c r="C413" s="96"/>
      <c r="D413" s="96"/>
      <c r="E413" s="96"/>
      <c r="F413" s="96"/>
      <c r="G413" s="79"/>
      <c r="H413" s="79"/>
      <c r="I413" s="79"/>
      <c r="N413" s="68"/>
      <c r="O413" s="68"/>
      <c r="P413" s="68"/>
      <c r="Q413" s="68"/>
      <c r="R413" s="68"/>
      <c r="S413" s="68"/>
      <c r="T413" s="68"/>
      <c r="U413" s="68"/>
      <c r="V413" s="68"/>
      <c r="W413" s="68"/>
      <c r="X413" s="68"/>
      <c r="Y413" s="68"/>
    </row>
    <row r="414" spans="1:25" s="67" customFormat="1" ht="12">
      <c r="A414" s="96"/>
      <c r="B414" s="96"/>
      <c r="C414" s="96"/>
      <c r="D414" s="96"/>
      <c r="E414" s="96"/>
      <c r="F414" s="96"/>
      <c r="G414" s="79"/>
      <c r="H414" s="79"/>
      <c r="I414" s="79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68"/>
      <c r="Y414" s="68"/>
    </row>
    <row r="415" spans="1:25" s="67" customFormat="1" ht="12">
      <c r="A415" s="96"/>
      <c r="B415" s="96"/>
      <c r="C415" s="96"/>
      <c r="D415" s="96"/>
      <c r="E415" s="96"/>
      <c r="F415" s="96"/>
      <c r="G415" s="79"/>
      <c r="H415" s="79"/>
      <c r="I415" s="79"/>
      <c r="N415" s="68"/>
      <c r="O415" s="68"/>
      <c r="P415" s="68"/>
      <c r="Q415" s="68"/>
      <c r="R415" s="68"/>
      <c r="S415" s="68"/>
      <c r="T415" s="68"/>
      <c r="U415" s="68"/>
      <c r="V415" s="68"/>
      <c r="W415" s="68"/>
      <c r="X415" s="68"/>
      <c r="Y415" s="68"/>
    </row>
    <row r="416" spans="1:25" s="67" customFormat="1" ht="12">
      <c r="A416" s="96"/>
      <c r="B416" s="96"/>
      <c r="C416" s="96"/>
      <c r="D416" s="96"/>
      <c r="E416" s="96"/>
      <c r="F416" s="96"/>
      <c r="G416" s="79"/>
      <c r="H416" s="79"/>
      <c r="I416" s="79"/>
      <c r="N416" s="68"/>
      <c r="O416" s="68"/>
      <c r="P416" s="68"/>
      <c r="Q416" s="68"/>
      <c r="R416" s="68"/>
      <c r="S416" s="68"/>
      <c r="T416" s="68"/>
      <c r="U416" s="68"/>
      <c r="V416" s="68"/>
      <c r="W416" s="68"/>
      <c r="X416" s="68"/>
      <c r="Y416" s="68"/>
    </row>
    <row r="417" spans="1:25" s="67" customFormat="1" ht="12">
      <c r="A417" s="96"/>
      <c r="B417" s="96"/>
      <c r="C417" s="96"/>
      <c r="D417" s="96"/>
      <c r="E417" s="96"/>
      <c r="F417" s="96"/>
      <c r="G417" s="79"/>
      <c r="H417" s="79"/>
      <c r="I417" s="79"/>
      <c r="N417" s="68"/>
      <c r="O417" s="68"/>
      <c r="P417" s="68"/>
      <c r="Q417" s="68"/>
      <c r="R417" s="68"/>
      <c r="S417" s="68"/>
      <c r="T417" s="68"/>
      <c r="U417" s="68"/>
      <c r="V417" s="68"/>
      <c r="W417" s="68"/>
      <c r="X417" s="68"/>
      <c r="Y417" s="68"/>
    </row>
    <row r="418" spans="1:25" s="67" customFormat="1" ht="12">
      <c r="A418" s="96"/>
      <c r="B418" s="96"/>
      <c r="C418" s="96"/>
      <c r="D418" s="96"/>
      <c r="E418" s="96"/>
      <c r="F418" s="96"/>
      <c r="G418" s="79"/>
      <c r="H418" s="79"/>
      <c r="I418" s="79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68"/>
      <c r="Y418" s="68"/>
    </row>
    <row r="419" spans="1:25" s="67" customFormat="1" ht="12">
      <c r="A419" s="96"/>
      <c r="B419" s="96"/>
      <c r="C419" s="96"/>
      <c r="D419" s="96"/>
      <c r="E419" s="96"/>
      <c r="F419" s="96"/>
      <c r="G419" s="79"/>
      <c r="H419" s="79"/>
      <c r="I419" s="79"/>
      <c r="N419" s="68"/>
      <c r="O419" s="68"/>
      <c r="P419" s="68"/>
      <c r="Q419" s="68"/>
      <c r="R419" s="68"/>
      <c r="S419" s="68"/>
      <c r="T419" s="68"/>
      <c r="U419" s="68"/>
      <c r="V419" s="68"/>
      <c r="W419" s="68"/>
      <c r="X419" s="68"/>
      <c r="Y419" s="68"/>
    </row>
    <row r="420" spans="1:25" s="67" customFormat="1" ht="12">
      <c r="A420" s="96"/>
      <c r="B420" s="96"/>
      <c r="C420" s="96"/>
      <c r="D420" s="96"/>
      <c r="E420" s="96"/>
      <c r="F420" s="96"/>
      <c r="G420" s="79"/>
      <c r="H420" s="79"/>
      <c r="I420" s="79"/>
      <c r="N420" s="68"/>
      <c r="O420" s="68"/>
      <c r="P420" s="68"/>
      <c r="Q420" s="68"/>
      <c r="R420" s="68"/>
      <c r="S420" s="68"/>
      <c r="T420" s="68"/>
      <c r="U420" s="68"/>
      <c r="V420" s="68"/>
      <c r="W420" s="68"/>
      <c r="X420" s="68"/>
      <c r="Y420" s="68"/>
    </row>
    <row r="421" spans="1:25" s="67" customFormat="1" ht="12">
      <c r="A421" s="96"/>
      <c r="B421" s="96"/>
      <c r="C421" s="96"/>
      <c r="D421" s="96"/>
      <c r="E421" s="96"/>
      <c r="F421" s="96"/>
      <c r="G421" s="79"/>
      <c r="H421" s="79"/>
      <c r="I421" s="79"/>
      <c r="N421" s="68"/>
      <c r="O421" s="68"/>
      <c r="P421" s="68"/>
      <c r="Q421" s="68"/>
      <c r="R421" s="68"/>
      <c r="S421" s="68"/>
      <c r="T421" s="68"/>
      <c r="U421" s="68"/>
      <c r="V421" s="68"/>
      <c r="W421" s="68"/>
      <c r="X421" s="68"/>
      <c r="Y421" s="68"/>
    </row>
    <row r="422" spans="1:25" s="67" customFormat="1" ht="12">
      <c r="A422" s="96"/>
      <c r="B422" s="96"/>
      <c r="C422" s="96"/>
      <c r="D422" s="96"/>
      <c r="E422" s="96"/>
      <c r="F422" s="96"/>
      <c r="G422" s="79"/>
      <c r="H422" s="79"/>
      <c r="I422" s="79"/>
      <c r="N422" s="68"/>
      <c r="O422" s="68"/>
      <c r="P422" s="68"/>
      <c r="Q422" s="68"/>
      <c r="R422" s="68"/>
      <c r="S422" s="68"/>
      <c r="T422" s="68"/>
      <c r="U422" s="68"/>
      <c r="V422" s="68"/>
      <c r="W422" s="68"/>
      <c r="X422" s="68"/>
      <c r="Y422" s="68"/>
    </row>
    <row r="423" spans="1:25" s="67" customFormat="1" ht="12">
      <c r="A423" s="96"/>
      <c r="B423" s="96"/>
      <c r="C423" s="96"/>
      <c r="D423" s="96"/>
      <c r="E423" s="96"/>
      <c r="F423" s="96"/>
      <c r="G423" s="79"/>
      <c r="H423" s="79"/>
      <c r="I423" s="79"/>
      <c r="N423" s="68"/>
      <c r="O423" s="68"/>
      <c r="P423" s="68"/>
      <c r="Q423" s="68"/>
      <c r="R423" s="68"/>
      <c r="S423" s="68"/>
      <c r="T423" s="68"/>
      <c r="U423" s="68"/>
      <c r="V423" s="68"/>
      <c r="W423" s="68"/>
      <c r="X423" s="68"/>
      <c r="Y423" s="68"/>
    </row>
    <row r="424" spans="1:25" s="67" customFormat="1" ht="12">
      <c r="A424" s="96"/>
      <c r="B424" s="96"/>
      <c r="C424" s="96"/>
      <c r="D424" s="96"/>
      <c r="E424" s="96"/>
      <c r="F424" s="96"/>
      <c r="G424" s="79"/>
      <c r="H424" s="79"/>
      <c r="I424" s="79"/>
      <c r="N424" s="68"/>
      <c r="O424" s="68"/>
      <c r="P424" s="68"/>
      <c r="Q424" s="68"/>
      <c r="R424" s="68"/>
      <c r="S424" s="68"/>
      <c r="T424" s="68"/>
      <c r="U424" s="68"/>
      <c r="V424" s="68"/>
      <c r="W424" s="68"/>
      <c r="X424" s="68"/>
      <c r="Y424" s="68"/>
    </row>
    <row r="425" spans="1:25" s="67" customFormat="1" ht="12">
      <c r="A425" s="96"/>
      <c r="B425" s="96"/>
      <c r="C425" s="96"/>
      <c r="D425" s="96"/>
      <c r="E425" s="96"/>
      <c r="F425" s="96"/>
      <c r="G425" s="79"/>
      <c r="H425" s="79"/>
      <c r="I425" s="79"/>
      <c r="N425" s="68"/>
      <c r="O425" s="68"/>
      <c r="P425" s="68"/>
      <c r="Q425" s="68"/>
      <c r="R425" s="68"/>
      <c r="S425" s="68"/>
      <c r="T425" s="68"/>
      <c r="U425" s="68"/>
      <c r="V425" s="68"/>
      <c r="W425" s="68"/>
      <c r="X425" s="68"/>
      <c r="Y425" s="68"/>
    </row>
    <row r="426" spans="1:25" s="67" customFormat="1" ht="12">
      <c r="A426" s="96"/>
      <c r="B426" s="96"/>
      <c r="C426" s="96"/>
      <c r="D426" s="96"/>
      <c r="E426" s="96"/>
      <c r="F426" s="96"/>
      <c r="G426" s="79"/>
      <c r="H426" s="79"/>
      <c r="I426" s="79"/>
      <c r="N426" s="68"/>
      <c r="O426" s="68"/>
      <c r="P426" s="68"/>
      <c r="Q426" s="68"/>
      <c r="R426" s="68"/>
      <c r="S426" s="68"/>
      <c r="T426" s="68"/>
      <c r="U426" s="68"/>
      <c r="V426" s="68"/>
      <c r="W426" s="68"/>
      <c r="X426" s="68"/>
      <c r="Y426" s="68"/>
    </row>
    <row r="427" spans="1:25" s="67" customFormat="1" ht="12">
      <c r="A427" s="96"/>
      <c r="B427" s="96"/>
      <c r="C427" s="96"/>
      <c r="D427" s="96"/>
      <c r="E427" s="96"/>
      <c r="F427" s="96"/>
      <c r="G427" s="79"/>
      <c r="H427" s="79"/>
      <c r="I427" s="79"/>
      <c r="N427" s="68"/>
      <c r="O427" s="68"/>
      <c r="P427" s="68"/>
      <c r="Q427" s="68"/>
      <c r="R427" s="68"/>
      <c r="S427" s="68"/>
      <c r="T427" s="68"/>
      <c r="U427" s="68"/>
      <c r="V427" s="68"/>
      <c r="W427" s="68"/>
      <c r="X427" s="68"/>
      <c r="Y427" s="68"/>
    </row>
    <row r="428" spans="1:25" s="67" customFormat="1" ht="12">
      <c r="A428" s="96"/>
      <c r="B428" s="96"/>
      <c r="C428" s="96"/>
      <c r="D428" s="96"/>
      <c r="E428" s="96"/>
      <c r="F428" s="96"/>
      <c r="G428" s="79"/>
      <c r="H428" s="79"/>
      <c r="I428" s="79"/>
      <c r="N428" s="68"/>
      <c r="O428" s="68"/>
      <c r="P428" s="68"/>
      <c r="Q428" s="68"/>
      <c r="R428" s="68"/>
      <c r="S428" s="68"/>
      <c r="T428" s="68"/>
      <c r="U428" s="68"/>
      <c r="V428" s="68"/>
      <c r="W428" s="68"/>
      <c r="X428" s="68"/>
      <c r="Y428" s="68"/>
    </row>
    <row r="429" spans="1:25" s="67" customFormat="1" ht="12">
      <c r="A429" s="96"/>
      <c r="B429" s="96"/>
      <c r="C429" s="96"/>
      <c r="D429" s="96"/>
      <c r="E429" s="96"/>
      <c r="F429" s="96"/>
      <c r="G429" s="79"/>
      <c r="H429" s="79"/>
      <c r="I429" s="79"/>
      <c r="N429" s="68"/>
      <c r="O429" s="68"/>
      <c r="P429" s="68"/>
      <c r="Q429" s="68"/>
      <c r="R429" s="68"/>
      <c r="S429" s="68"/>
      <c r="T429" s="68"/>
      <c r="U429" s="68"/>
      <c r="V429" s="68"/>
      <c r="W429" s="68"/>
      <c r="X429" s="68"/>
      <c r="Y429" s="68"/>
    </row>
    <row r="430" spans="1:25" s="67" customFormat="1" ht="12">
      <c r="A430" s="96"/>
      <c r="B430" s="96"/>
      <c r="C430" s="96"/>
      <c r="D430" s="96"/>
      <c r="E430" s="96"/>
      <c r="F430" s="96"/>
      <c r="G430" s="79"/>
      <c r="H430" s="79"/>
      <c r="I430" s="79"/>
      <c r="N430" s="68"/>
      <c r="O430" s="68"/>
      <c r="P430" s="68"/>
      <c r="Q430" s="68"/>
      <c r="R430" s="68"/>
      <c r="S430" s="68"/>
      <c r="T430" s="68"/>
      <c r="U430" s="68"/>
      <c r="V430" s="68"/>
      <c r="W430" s="68"/>
      <c r="X430" s="68"/>
      <c r="Y430" s="68"/>
    </row>
    <row r="431" spans="1:25" s="67" customFormat="1" ht="12">
      <c r="A431" s="96"/>
      <c r="B431" s="96"/>
      <c r="C431" s="96"/>
      <c r="D431" s="96"/>
      <c r="E431" s="96"/>
      <c r="F431" s="96"/>
      <c r="G431" s="79"/>
      <c r="H431" s="79"/>
      <c r="I431" s="79"/>
      <c r="N431" s="68"/>
      <c r="O431" s="68"/>
      <c r="P431" s="68"/>
      <c r="Q431" s="68"/>
      <c r="R431" s="68"/>
      <c r="S431" s="68"/>
      <c r="T431" s="68"/>
      <c r="U431" s="68"/>
      <c r="V431" s="68"/>
      <c r="W431" s="68"/>
      <c r="X431" s="68"/>
      <c r="Y431" s="68"/>
    </row>
    <row r="432" spans="1:25" s="67" customFormat="1" ht="12">
      <c r="A432" s="96"/>
      <c r="B432" s="96"/>
      <c r="C432" s="96"/>
      <c r="D432" s="96"/>
      <c r="E432" s="96"/>
      <c r="F432" s="96"/>
      <c r="G432" s="79"/>
      <c r="H432" s="79"/>
      <c r="I432" s="79"/>
      <c r="N432" s="68"/>
      <c r="O432" s="68"/>
      <c r="P432" s="68"/>
      <c r="Q432" s="68"/>
      <c r="R432" s="68"/>
      <c r="S432" s="68"/>
      <c r="T432" s="68"/>
      <c r="U432" s="68"/>
      <c r="V432" s="68"/>
      <c r="W432" s="68"/>
      <c r="X432" s="68"/>
      <c r="Y432" s="68"/>
    </row>
    <row r="433" spans="1:25" s="67" customFormat="1" ht="12">
      <c r="A433" s="96"/>
      <c r="B433" s="96"/>
      <c r="C433" s="96"/>
      <c r="D433" s="96"/>
      <c r="E433" s="96"/>
      <c r="F433" s="96"/>
      <c r="G433" s="79"/>
      <c r="H433" s="79"/>
      <c r="I433" s="79"/>
      <c r="N433" s="68"/>
      <c r="O433" s="68"/>
      <c r="P433" s="68"/>
      <c r="Q433" s="68"/>
      <c r="R433" s="68"/>
      <c r="S433" s="68"/>
      <c r="T433" s="68"/>
      <c r="U433" s="68"/>
      <c r="V433" s="68"/>
      <c r="W433" s="68"/>
      <c r="X433" s="68"/>
      <c r="Y433" s="68"/>
    </row>
    <row r="434" spans="1:25" s="67" customFormat="1" ht="12">
      <c r="A434" s="96"/>
      <c r="B434" s="96"/>
      <c r="C434" s="96"/>
      <c r="D434" s="96"/>
      <c r="E434" s="96"/>
      <c r="F434" s="96"/>
      <c r="G434" s="79"/>
      <c r="H434" s="79"/>
      <c r="I434" s="79"/>
      <c r="N434" s="68"/>
      <c r="O434" s="68"/>
      <c r="P434" s="68"/>
      <c r="Q434" s="68"/>
      <c r="R434" s="68"/>
      <c r="S434" s="68"/>
      <c r="T434" s="68"/>
      <c r="U434" s="68"/>
      <c r="V434" s="68"/>
      <c r="W434" s="68"/>
      <c r="X434" s="68"/>
      <c r="Y434" s="68"/>
    </row>
    <row r="435" spans="1:25" s="67" customFormat="1" ht="12">
      <c r="A435" s="96"/>
      <c r="B435" s="96"/>
      <c r="C435" s="96"/>
      <c r="D435" s="96"/>
      <c r="E435" s="96"/>
      <c r="F435" s="96"/>
      <c r="G435" s="79"/>
      <c r="H435" s="79"/>
      <c r="I435" s="79"/>
      <c r="N435" s="68"/>
      <c r="O435" s="68"/>
      <c r="P435" s="68"/>
      <c r="Q435" s="68"/>
      <c r="R435" s="68"/>
      <c r="S435" s="68"/>
      <c r="T435" s="68"/>
      <c r="U435" s="68"/>
      <c r="V435" s="68"/>
      <c r="W435" s="68"/>
      <c r="X435" s="68"/>
      <c r="Y435" s="68"/>
    </row>
    <row r="436" spans="1:25" s="67" customFormat="1" ht="12">
      <c r="A436" s="96"/>
      <c r="B436" s="96"/>
      <c r="C436" s="96"/>
      <c r="D436" s="96"/>
      <c r="E436" s="96"/>
      <c r="F436" s="96"/>
      <c r="G436" s="79"/>
      <c r="H436" s="79"/>
      <c r="I436" s="79"/>
      <c r="N436" s="68"/>
      <c r="O436" s="68"/>
      <c r="P436" s="68"/>
      <c r="Q436" s="68"/>
      <c r="R436" s="68"/>
      <c r="S436" s="68"/>
      <c r="T436" s="68"/>
      <c r="U436" s="68"/>
      <c r="V436" s="68"/>
      <c r="W436" s="68"/>
      <c r="X436" s="68"/>
      <c r="Y436" s="68"/>
    </row>
    <row r="437" spans="1:25" s="67" customFormat="1" ht="12">
      <c r="A437" s="96"/>
      <c r="B437" s="96"/>
      <c r="C437" s="96"/>
      <c r="D437" s="96"/>
      <c r="E437" s="96"/>
      <c r="F437" s="96"/>
      <c r="G437" s="79"/>
      <c r="H437" s="79"/>
      <c r="I437" s="79"/>
      <c r="N437" s="68"/>
      <c r="O437" s="68"/>
      <c r="P437" s="68"/>
      <c r="Q437" s="68"/>
      <c r="R437" s="68"/>
      <c r="S437" s="68"/>
      <c r="T437" s="68"/>
      <c r="U437" s="68"/>
      <c r="V437" s="68"/>
      <c r="W437" s="68"/>
      <c r="X437" s="68"/>
      <c r="Y437" s="68"/>
    </row>
    <row r="438" spans="1:25" s="67" customFormat="1" ht="12">
      <c r="A438" s="96"/>
      <c r="B438" s="96"/>
      <c r="C438" s="96"/>
      <c r="D438" s="96"/>
      <c r="E438" s="96"/>
      <c r="F438" s="96"/>
      <c r="G438" s="79"/>
      <c r="H438" s="79"/>
      <c r="I438" s="79"/>
      <c r="N438" s="68"/>
      <c r="O438" s="68"/>
      <c r="P438" s="68"/>
      <c r="Q438" s="68"/>
      <c r="R438" s="68"/>
      <c r="S438" s="68"/>
      <c r="T438" s="68"/>
      <c r="U438" s="68"/>
      <c r="V438" s="68"/>
      <c r="W438" s="68"/>
      <c r="X438" s="68"/>
      <c r="Y438" s="68"/>
    </row>
    <row r="439" spans="1:25" s="67" customFormat="1" ht="12">
      <c r="A439" s="96"/>
      <c r="B439" s="96"/>
      <c r="C439" s="96"/>
      <c r="D439" s="96"/>
      <c r="E439" s="96"/>
      <c r="F439" s="96"/>
      <c r="G439" s="79"/>
      <c r="H439" s="79"/>
      <c r="I439" s="79"/>
      <c r="N439" s="68"/>
      <c r="O439" s="68"/>
      <c r="P439" s="68"/>
      <c r="Q439" s="68"/>
      <c r="R439" s="68"/>
      <c r="S439" s="68"/>
      <c r="T439" s="68"/>
      <c r="U439" s="68"/>
      <c r="V439" s="68"/>
      <c r="W439" s="68"/>
      <c r="X439" s="68"/>
      <c r="Y439" s="68"/>
    </row>
    <row r="440" spans="1:25" s="67" customFormat="1" ht="12">
      <c r="A440" s="96"/>
      <c r="B440" s="96"/>
      <c r="C440" s="96"/>
      <c r="D440" s="96"/>
      <c r="E440" s="96"/>
      <c r="F440" s="96"/>
      <c r="G440" s="79"/>
      <c r="H440" s="79"/>
      <c r="I440" s="79"/>
      <c r="N440" s="68"/>
      <c r="O440" s="68"/>
      <c r="P440" s="68"/>
      <c r="Q440" s="68"/>
      <c r="R440" s="68"/>
      <c r="S440" s="68"/>
      <c r="T440" s="68"/>
      <c r="U440" s="68"/>
      <c r="V440" s="68"/>
      <c r="W440" s="68"/>
      <c r="X440" s="68"/>
      <c r="Y440" s="68"/>
    </row>
    <row r="441" spans="1:25" s="67" customFormat="1" ht="12">
      <c r="A441" s="96"/>
      <c r="B441" s="96"/>
      <c r="C441" s="96"/>
      <c r="D441" s="96"/>
      <c r="E441" s="96"/>
      <c r="F441" s="96"/>
      <c r="G441" s="79"/>
      <c r="H441" s="79"/>
      <c r="I441" s="79"/>
      <c r="N441" s="68"/>
      <c r="O441" s="68"/>
      <c r="P441" s="68"/>
      <c r="Q441" s="68"/>
      <c r="R441" s="68"/>
      <c r="S441" s="68"/>
      <c r="T441" s="68"/>
      <c r="U441" s="68"/>
      <c r="V441" s="68"/>
      <c r="W441" s="68"/>
      <c r="X441" s="68"/>
      <c r="Y441" s="68"/>
    </row>
    <row r="442" spans="1:25" s="67" customFormat="1" ht="12">
      <c r="A442" s="96"/>
      <c r="B442" s="96"/>
      <c r="C442" s="96"/>
      <c r="D442" s="96"/>
      <c r="E442" s="96"/>
      <c r="F442" s="96"/>
      <c r="G442" s="79"/>
      <c r="H442" s="79"/>
      <c r="I442" s="79"/>
      <c r="N442" s="68"/>
      <c r="O442" s="68"/>
      <c r="P442" s="68"/>
      <c r="Q442" s="68"/>
      <c r="R442" s="68"/>
      <c r="S442" s="68"/>
      <c r="T442" s="68"/>
      <c r="U442" s="68"/>
      <c r="V442" s="68"/>
      <c r="W442" s="68"/>
      <c r="X442" s="68"/>
      <c r="Y442" s="68"/>
    </row>
    <row r="443" spans="1:25" s="67" customFormat="1" ht="12">
      <c r="A443" s="96"/>
      <c r="B443" s="96"/>
      <c r="C443" s="96"/>
      <c r="D443" s="96"/>
      <c r="E443" s="96"/>
      <c r="F443" s="96"/>
      <c r="G443" s="79"/>
      <c r="H443" s="79"/>
      <c r="I443" s="79"/>
      <c r="N443" s="68"/>
      <c r="O443" s="68"/>
      <c r="P443" s="68"/>
      <c r="Q443" s="68"/>
      <c r="R443" s="68"/>
      <c r="S443" s="68"/>
      <c r="T443" s="68"/>
      <c r="U443" s="68"/>
      <c r="V443" s="68"/>
      <c r="W443" s="68"/>
      <c r="X443" s="68"/>
      <c r="Y443" s="68"/>
    </row>
    <row r="444" spans="1:25" s="67" customFormat="1" ht="12">
      <c r="A444" s="96"/>
      <c r="B444" s="96"/>
      <c r="C444" s="96"/>
      <c r="D444" s="96"/>
      <c r="E444" s="96"/>
      <c r="F444" s="96"/>
      <c r="G444" s="79"/>
      <c r="H444" s="79"/>
      <c r="I444" s="79"/>
      <c r="N444" s="68"/>
      <c r="O444" s="68"/>
      <c r="P444" s="68"/>
      <c r="Q444" s="68"/>
      <c r="R444" s="68"/>
      <c r="S444" s="68"/>
      <c r="T444" s="68"/>
      <c r="U444" s="68"/>
      <c r="V444" s="68"/>
      <c r="W444" s="68"/>
      <c r="X444" s="68"/>
      <c r="Y444" s="68"/>
    </row>
    <row r="445" spans="1:25" s="67" customFormat="1" ht="12">
      <c r="A445" s="96"/>
      <c r="B445" s="96"/>
      <c r="C445" s="96"/>
      <c r="D445" s="96"/>
      <c r="E445" s="96"/>
      <c r="F445" s="96"/>
      <c r="G445" s="79"/>
      <c r="H445" s="79"/>
      <c r="I445" s="79"/>
      <c r="N445" s="68"/>
      <c r="O445" s="68"/>
      <c r="P445" s="68"/>
      <c r="Q445" s="68"/>
      <c r="R445" s="68"/>
      <c r="S445" s="68"/>
      <c r="T445" s="68"/>
      <c r="U445" s="68"/>
      <c r="V445" s="68"/>
      <c r="W445" s="68"/>
      <c r="X445" s="68"/>
      <c r="Y445" s="68"/>
    </row>
    <row r="446" spans="1:25" s="67" customFormat="1" ht="12">
      <c r="A446" s="96"/>
      <c r="B446" s="96"/>
      <c r="C446" s="96"/>
      <c r="D446" s="96"/>
      <c r="E446" s="96"/>
      <c r="F446" s="96"/>
      <c r="G446" s="79"/>
      <c r="H446" s="79"/>
      <c r="I446" s="79"/>
      <c r="N446" s="68"/>
      <c r="O446" s="68"/>
      <c r="P446" s="68"/>
      <c r="Q446" s="68"/>
      <c r="R446" s="68"/>
      <c r="S446" s="68"/>
      <c r="T446" s="68"/>
      <c r="U446" s="68"/>
      <c r="V446" s="68"/>
      <c r="W446" s="68"/>
      <c r="X446" s="68"/>
      <c r="Y446" s="68"/>
    </row>
    <row r="447" spans="1:25" s="67" customFormat="1" ht="12">
      <c r="A447" s="96"/>
      <c r="B447" s="96"/>
      <c r="C447" s="96"/>
      <c r="D447" s="96"/>
      <c r="E447" s="96"/>
      <c r="F447" s="96"/>
      <c r="G447" s="79"/>
      <c r="H447" s="79"/>
      <c r="I447" s="79"/>
      <c r="N447" s="68"/>
      <c r="O447" s="68"/>
      <c r="P447" s="68"/>
      <c r="Q447" s="68"/>
      <c r="R447" s="68"/>
      <c r="S447" s="68"/>
      <c r="T447" s="68"/>
      <c r="U447" s="68"/>
      <c r="V447" s="68"/>
      <c r="W447" s="68"/>
      <c r="X447" s="68"/>
      <c r="Y447" s="68"/>
    </row>
    <row r="448" spans="1:25" s="67" customFormat="1" ht="12">
      <c r="A448" s="96"/>
      <c r="B448" s="96"/>
      <c r="C448" s="96"/>
      <c r="D448" s="96"/>
      <c r="E448" s="96"/>
      <c r="F448" s="96"/>
      <c r="G448" s="79"/>
      <c r="H448" s="79"/>
      <c r="I448" s="79"/>
      <c r="N448" s="68"/>
      <c r="O448" s="68"/>
      <c r="P448" s="68"/>
      <c r="Q448" s="68"/>
      <c r="R448" s="68"/>
      <c r="S448" s="68"/>
      <c r="T448" s="68"/>
      <c r="U448" s="68"/>
      <c r="V448" s="68"/>
      <c r="W448" s="68"/>
      <c r="X448" s="68"/>
      <c r="Y448" s="68"/>
    </row>
    <row r="449" spans="1:25" s="67" customFormat="1" ht="12">
      <c r="A449" s="96"/>
      <c r="B449" s="96"/>
      <c r="C449" s="96"/>
      <c r="D449" s="96"/>
      <c r="E449" s="96"/>
      <c r="F449" s="96"/>
      <c r="G449" s="79"/>
      <c r="H449" s="79"/>
      <c r="I449" s="79"/>
      <c r="N449" s="68"/>
      <c r="O449" s="68"/>
      <c r="P449" s="68"/>
      <c r="Q449" s="68"/>
      <c r="R449" s="68"/>
      <c r="S449" s="68"/>
      <c r="T449" s="68"/>
      <c r="U449" s="68"/>
      <c r="V449" s="68"/>
      <c r="W449" s="68"/>
      <c r="X449" s="68"/>
      <c r="Y449" s="68"/>
    </row>
    <row r="450" spans="1:25" s="67" customFormat="1" ht="12">
      <c r="A450" s="96"/>
      <c r="B450" s="96"/>
      <c r="C450" s="96"/>
      <c r="D450" s="96"/>
      <c r="E450" s="96"/>
      <c r="F450" s="96"/>
      <c r="G450" s="79"/>
      <c r="H450" s="79"/>
      <c r="I450" s="79"/>
      <c r="N450" s="68"/>
      <c r="O450" s="68"/>
      <c r="P450" s="68"/>
      <c r="Q450" s="68"/>
      <c r="R450" s="68"/>
      <c r="S450" s="68"/>
      <c r="T450" s="68"/>
      <c r="U450" s="68"/>
      <c r="V450" s="68"/>
      <c r="W450" s="68"/>
      <c r="X450" s="68"/>
      <c r="Y450" s="68"/>
    </row>
    <row r="451" spans="1:25" s="67" customFormat="1" ht="12">
      <c r="A451" s="96"/>
      <c r="B451" s="96"/>
      <c r="C451" s="96"/>
      <c r="D451" s="96"/>
      <c r="E451" s="96"/>
      <c r="F451" s="96"/>
      <c r="G451" s="79"/>
      <c r="H451" s="79"/>
      <c r="I451" s="79"/>
      <c r="N451" s="68"/>
      <c r="O451" s="68"/>
      <c r="P451" s="68"/>
      <c r="Q451" s="68"/>
      <c r="R451" s="68"/>
      <c r="S451" s="68"/>
      <c r="T451" s="68"/>
      <c r="U451" s="68"/>
      <c r="V451" s="68"/>
      <c r="W451" s="68"/>
      <c r="X451" s="68"/>
      <c r="Y451" s="68"/>
    </row>
    <row r="452" spans="1:25" s="67" customFormat="1" ht="12">
      <c r="A452" s="96"/>
      <c r="B452" s="96"/>
      <c r="C452" s="96"/>
      <c r="D452" s="96"/>
      <c r="E452" s="96"/>
      <c r="F452" s="96"/>
      <c r="G452" s="79"/>
      <c r="H452" s="79"/>
      <c r="I452" s="79"/>
      <c r="N452" s="68"/>
      <c r="O452" s="68"/>
      <c r="P452" s="68"/>
      <c r="Q452" s="68"/>
      <c r="R452" s="68"/>
      <c r="S452" s="68"/>
      <c r="T452" s="68"/>
      <c r="U452" s="68"/>
      <c r="V452" s="68"/>
      <c r="W452" s="68"/>
      <c r="X452" s="68"/>
      <c r="Y452" s="68"/>
    </row>
    <row r="453" spans="1:25" s="67" customFormat="1" ht="12">
      <c r="A453" s="96"/>
      <c r="B453" s="96"/>
      <c r="C453" s="96"/>
      <c r="D453" s="96"/>
      <c r="E453" s="96"/>
      <c r="F453" s="96"/>
      <c r="G453" s="79"/>
      <c r="H453" s="79"/>
      <c r="I453" s="79"/>
      <c r="N453" s="68"/>
      <c r="O453" s="68"/>
      <c r="P453" s="68"/>
      <c r="Q453" s="68"/>
      <c r="R453" s="68"/>
      <c r="S453" s="68"/>
      <c r="T453" s="68"/>
      <c r="U453" s="68"/>
      <c r="V453" s="68"/>
      <c r="W453" s="68"/>
      <c r="X453" s="68"/>
      <c r="Y453" s="68"/>
    </row>
    <row r="454" spans="1:25" s="67" customFormat="1" ht="12">
      <c r="A454" s="96"/>
      <c r="B454" s="96"/>
      <c r="C454" s="96"/>
      <c r="D454" s="96"/>
      <c r="E454" s="96"/>
      <c r="F454" s="96"/>
      <c r="G454" s="79"/>
      <c r="H454" s="79"/>
      <c r="I454" s="79"/>
      <c r="N454" s="68"/>
      <c r="O454" s="68"/>
      <c r="P454" s="68"/>
      <c r="Q454" s="68"/>
      <c r="R454" s="68"/>
      <c r="S454" s="68"/>
      <c r="T454" s="68"/>
      <c r="U454" s="68"/>
      <c r="V454" s="68"/>
      <c r="W454" s="68"/>
      <c r="X454" s="68"/>
      <c r="Y454" s="68"/>
    </row>
    <row r="455" spans="1:25" s="67" customFormat="1" ht="12">
      <c r="A455" s="96"/>
      <c r="B455" s="96"/>
      <c r="C455" s="96"/>
      <c r="D455" s="96"/>
      <c r="E455" s="96"/>
      <c r="F455" s="96"/>
      <c r="G455" s="79"/>
      <c r="H455" s="79"/>
      <c r="I455" s="79"/>
      <c r="N455" s="68"/>
      <c r="O455" s="68"/>
      <c r="P455" s="68"/>
      <c r="Q455" s="68"/>
      <c r="R455" s="68"/>
      <c r="S455" s="68"/>
      <c r="T455" s="68"/>
      <c r="U455" s="68"/>
      <c r="V455" s="68"/>
      <c r="W455" s="68"/>
      <c r="X455" s="68"/>
      <c r="Y455" s="68"/>
    </row>
    <row r="456" spans="1:25" s="67" customFormat="1" ht="12">
      <c r="A456" s="96"/>
      <c r="B456" s="96"/>
      <c r="C456" s="96"/>
      <c r="D456" s="96"/>
      <c r="E456" s="96"/>
      <c r="F456" s="96"/>
      <c r="G456" s="79"/>
      <c r="H456" s="79"/>
      <c r="I456" s="79"/>
      <c r="N456" s="68"/>
      <c r="O456" s="68"/>
      <c r="P456" s="68"/>
      <c r="Q456" s="68"/>
      <c r="R456" s="68"/>
      <c r="S456" s="68"/>
      <c r="T456" s="68"/>
      <c r="U456" s="68"/>
      <c r="V456" s="68"/>
      <c r="W456" s="68"/>
      <c r="X456" s="68"/>
      <c r="Y456" s="68"/>
    </row>
    <row r="457" spans="1:25" s="67" customFormat="1" ht="12">
      <c r="A457" s="96"/>
      <c r="B457" s="96"/>
      <c r="C457" s="96"/>
      <c r="D457" s="96"/>
      <c r="E457" s="96"/>
      <c r="F457" s="96"/>
      <c r="G457" s="79"/>
      <c r="H457" s="79"/>
      <c r="I457" s="79"/>
      <c r="N457" s="68"/>
      <c r="O457" s="68"/>
      <c r="P457" s="68"/>
      <c r="Q457" s="68"/>
      <c r="R457" s="68"/>
      <c r="S457" s="68"/>
      <c r="T457" s="68"/>
      <c r="U457" s="68"/>
      <c r="V457" s="68"/>
      <c r="W457" s="68"/>
      <c r="X457" s="68"/>
      <c r="Y457" s="68"/>
    </row>
    <row r="458" spans="1:25" s="67" customFormat="1" ht="12">
      <c r="A458" s="96"/>
      <c r="B458" s="96"/>
      <c r="C458" s="96"/>
      <c r="D458" s="96"/>
      <c r="E458" s="96"/>
      <c r="F458" s="96"/>
      <c r="G458" s="79"/>
      <c r="H458" s="79"/>
      <c r="I458" s="79"/>
      <c r="N458" s="68"/>
      <c r="O458" s="68"/>
      <c r="P458" s="68"/>
      <c r="Q458" s="68"/>
      <c r="R458" s="68"/>
      <c r="S458" s="68"/>
      <c r="T458" s="68"/>
      <c r="U458" s="68"/>
      <c r="V458" s="68"/>
      <c r="W458" s="68"/>
      <c r="X458" s="68"/>
      <c r="Y458" s="68"/>
    </row>
    <row r="459" spans="1:25" s="67" customFormat="1" ht="12">
      <c r="A459" s="96"/>
      <c r="B459" s="96"/>
      <c r="C459" s="96"/>
      <c r="D459" s="96"/>
      <c r="E459" s="96"/>
      <c r="F459" s="96"/>
      <c r="G459" s="79"/>
      <c r="H459" s="79"/>
      <c r="I459" s="79"/>
      <c r="N459" s="68"/>
      <c r="O459" s="68"/>
      <c r="P459" s="68"/>
      <c r="Q459" s="68"/>
      <c r="R459" s="68"/>
      <c r="S459" s="68"/>
      <c r="T459" s="68"/>
      <c r="U459" s="68"/>
      <c r="V459" s="68"/>
      <c r="W459" s="68"/>
      <c r="X459" s="68"/>
      <c r="Y459" s="68"/>
    </row>
    <row r="460" spans="1:25" s="67" customFormat="1" ht="12">
      <c r="A460" s="96"/>
      <c r="B460" s="96"/>
      <c r="C460" s="96"/>
      <c r="D460" s="96"/>
      <c r="E460" s="96"/>
      <c r="F460" s="96"/>
      <c r="G460" s="79"/>
      <c r="H460" s="79"/>
      <c r="I460" s="79"/>
      <c r="N460" s="68"/>
      <c r="O460" s="68"/>
      <c r="P460" s="68"/>
      <c r="Q460" s="68"/>
      <c r="R460" s="68"/>
      <c r="S460" s="68"/>
      <c r="T460" s="68"/>
      <c r="U460" s="68"/>
      <c r="V460" s="68"/>
      <c r="W460" s="68"/>
      <c r="X460" s="68"/>
      <c r="Y460" s="68"/>
    </row>
    <row r="461" spans="1:25" s="67" customFormat="1" ht="12">
      <c r="A461" s="96"/>
      <c r="B461" s="96"/>
      <c r="C461" s="96"/>
      <c r="D461" s="96"/>
      <c r="E461" s="96"/>
      <c r="F461" s="96"/>
      <c r="G461" s="79"/>
      <c r="H461" s="79"/>
      <c r="I461" s="79"/>
      <c r="N461" s="68"/>
      <c r="O461" s="68"/>
      <c r="P461" s="68"/>
      <c r="Q461" s="68"/>
      <c r="R461" s="68"/>
      <c r="S461" s="68"/>
      <c r="T461" s="68"/>
      <c r="U461" s="68"/>
      <c r="V461" s="68"/>
      <c r="W461" s="68"/>
      <c r="X461" s="68"/>
      <c r="Y461" s="68"/>
    </row>
    <row r="462" spans="1:25" s="67" customFormat="1" ht="12">
      <c r="A462" s="96"/>
      <c r="B462" s="96"/>
      <c r="C462" s="96"/>
      <c r="D462" s="96"/>
      <c r="E462" s="96"/>
      <c r="F462" s="96"/>
      <c r="G462" s="79"/>
      <c r="H462" s="79"/>
      <c r="I462" s="79"/>
      <c r="N462" s="68"/>
      <c r="O462" s="68"/>
      <c r="P462" s="68"/>
      <c r="Q462" s="68"/>
      <c r="R462" s="68"/>
      <c r="S462" s="68"/>
      <c r="T462" s="68"/>
      <c r="U462" s="68"/>
      <c r="V462" s="68"/>
      <c r="W462" s="68"/>
      <c r="X462" s="68"/>
      <c r="Y462" s="68"/>
    </row>
    <row r="463" spans="1:25" s="67" customFormat="1" ht="12">
      <c r="A463" s="96"/>
      <c r="B463" s="96"/>
      <c r="C463" s="96"/>
      <c r="D463" s="96"/>
      <c r="E463" s="96"/>
      <c r="F463" s="96"/>
      <c r="G463" s="79"/>
      <c r="H463" s="79"/>
      <c r="I463" s="79"/>
      <c r="N463" s="68"/>
      <c r="O463" s="68"/>
      <c r="P463" s="68"/>
      <c r="Q463" s="68"/>
      <c r="R463" s="68"/>
      <c r="S463" s="68"/>
      <c r="T463" s="68"/>
      <c r="U463" s="68"/>
      <c r="V463" s="68"/>
      <c r="W463" s="68"/>
      <c r="X463" s="68"/>
      <c r="Y463" s="68"/>
    </row>
    <row r="464" spans="1:25" s="67" customFormat="1" ht="12">
      <c r="A464" s="96"/>
      <c r="B464" s="96"/>
      <c r="C464" s="96"/>
      <c r="D464" s="96"/>
      <c r="E464" s="96"/>
      <c r="F464" s="96"/>
      <c r="G464" s="79"/>
      <c r="H464" s="79"/>
      <c r="I464" s="79"/>
      <c r="N464" s="68"/>
      <c r="O464" s="68"/>
      <c r="P464" s="68"/>
      <c r="Q464" s="68"/>
      <c r="R464" s="68"/>
      <c r="S464" s="68"/>
      <c r="T464" s="68"/>
      <c r="U464" s="68"/>
      <c r="V464" s="68"/>
      <c r="W464" s="68"/>
      <c r="X464" s="68"/>
      <c r="Y464" s="68"/>
    </row>
    <row r="465" spans="1:25" s="67" customFormat="1" ht="12">
      <c r="A465" s="96"/>
      <c r="B465" s="96"/>
      <c r="C465" s="96"/>
      <c r="D465" s="96"/>
      <c r="E465" s="96"/>
      <c r="F465" s="96"/>
      <c r="G465" s="79"/>
      <c r="H465" s="79"/>
      <c r="I465" s="79"/>
      <c r="N465" s="68"/>
      <c r="O465" s="68"/>
      <c r="P465" s="68"/>
      <c r="Q465" s="68"/>
      <c r="R465" s="68"/>
      <c r="S465" s="68"/>
      <c r="T465" s="68"/>
      <c r="U465" s="68"/>
      <c r="V465" s="68"/>
      <c r="W465" s="68"/>
      <c r="X465" s="68"/>
      <c r="Y465" s="68"/>
    </row>
    <row r="466" spans="1:25" s="67" customFormat="1" ht="12">
      <c r="A466" s="96"/>
      <c r="B466" s="96"/>
      <c r="C466" s="96"/>
      <c r="D466" s="96"/>
      <c r="E466" s="96"/>
      <c r="F466" s="96"/>
      <c r="G466" s="79"/>
      <c r="H466" s="79"/>
      <c r="I466" s="79"/>
      <c r="N466" s="68"/>
      <c r="O466" s="68"/>
      <c r="P466" s="68"/>
      <c r="Q466" s="68"/>
      <c r="R466" s="68"/>
      <c r="S466" s="68"/>
      <c r="T466" s="68"/>
      <c r="U466" s="68"/>
      <c r="V466" s="68"/>
      <c r="W466" s="68"/>
      <c r="X466" s="68"/>
      <c r="Y466" s="68"/>
    </row>
    <row r="467" spans="1:25" s="67" customFormat="1" ht="12">
      <c r="A467" s="96"/>
      <c r="B467" s="96"/>
      <c r="C467" s="96"/>
      <c r="D467" s="96"/>
      <c r="E467" s="96"/>
      <c r="F467" s="96"/>
      <c r="G467" s="79"/>
      <c r="H467" s="79"/>
      <c r="I467" s="79"/>
      <c r="N467" s="68"/>
      <c r="O467" s="68"/>
      <c r="P467" s="68"/>
      <c r="Q467" s="68"/>
      <c r="R467" s="68"/>
      <c r="S467" s="68"/>
      <c r="T467" s="68"/>
      <c r="U467" s="68"/>
      <c r="V467" s="68"/>
      <c r="W467" s="68"/>
      <c r="X467" s="68"/>
      <c r="Y467" s="68"/>
    </row>
    <row r="468" spans="1:25" s="67" customFormat="1" ht="12">
      <c r="A468" s="96"/>
      <c r="B468" s="96"/>
      <c r="C468" s="96"/>
      <c r="D468" s="96"/>
      <c r="E468" s="96"/>
      <c r="F468" s="96"/>
      <c r="G468" s="79"/>
      <c r="H468" s="79"/>
      <c r="I468" s="79"/>
      <c r="N468" s="68"/>
      <c r="O468" s="68"/>
      <c r="P468" s="68"/>
      <c r="Q468" s="68"/>
      <c r="R468" s="68"/>
      <c r="S468" s="68"/>
      <c r="T468" s="68"/>
      <c r="U468" s="68"/>
      <c r="V468" s="68"/>
      <c r="W468" s="68"/>
      <c r="X468" s="68"/>
      <c r="Y468" s="68"/>
    </row>
    <row r="469" spans="1:25" s="67" customFormat="1" ht="12">
      <c r="A469" s="96"/>
      <c r="B469" s="96"/>
      <c r="C469" s="96"/>
      <c r="D469" s="96"/>
      <c r="E469" s="96"/>
      <c r="F469" s="96"/>
      <c r="G469" s="79"/>
      <c r="H469" s="79"/>
      <c r="I469" s="79"/>
      <c r="N469" s="68"/>
      <c r="O469" s="68"/>
      <c r="P469" s="68"/>
      <c r="Q469" s="68"/>
      <c r="R469" s="68"/>
      <c r="S469" s="68"/>
      <c r="T469" s="68"/>
      <c r="U469" s="68"/>
      <c r="V469" s="68"/>
      <c r="W469" s="68"/>
      <c r="X469" s="68"/>
      <c r="Y469" s="68"/>
    </row>
    <row r="470" spans="1:25" s="67" customFormat="1" ht="12">
      <c r="A470" s="96"/>
      <c r="B470" s="96"/>
      <c r="C470" s="96"/>
      <c r="D470" s="96"/>
      <c r="E470" s="96"/>
      <c r="F470" s="96"/>
      <c r="G470" s="79"/>
      <c r="H470" s="79"/>
      <c r="I470" s="79"/>
      <c r="N470" s="68"/>
      <c r="O470" s="68"/>
      <c r="P470" s="68"/>
      <c r="Q470" s="68"/>
      <c r="R470" s="68"/>
      <c r="S470" s="68"/>
      <c r="T470" s="68"/>
      <c r="U470" s="68"/>
      <c r="V470" s="68"/>
      <c r="W470" s="68"/>
      <c r="X470" s="68"/>
      <c r="Y470" s="68"/>
    </row>
    <row r="471" spans="1:25" s="67" customFormat="1" ht="12">
      <c r="A471" s="96"/>
      <c r="B471" s="96"/>
      <c r="C471" s="96"/>
      <c r="D471" s="96"/>
      <c r="E471" s="96"/>
      <c r="F471" s="96"/>
      <c r="G471" s="79"/>
      <c r="H471" s="79"/>
      <c r="I471" s="79"/>
      <c r="N471" s="68"/>
      <c r="O471" s="68"/>
      <c r="P471" s="68"/>
      <c r="Q471" s="68"/>
      <c r="R471" s="68"/>
      <c r="S471" s="68"/>
      <c r="T471" s="68"/>
      <c r="U471" s="68"/>
      <c r="V471" s="68"/>
      <c r="W471" s="68"/>
      <c r="X471" s="68"/>
      <c r="Y471" s="68"/>
    </row>
    <row r="472" spans="1:25" s="67" customFormat="1" ht="12">
      <c r="A472" s="96"/>
      <c r="B472" s="96"/>
      <c r="C472" s="96"/>
      <c r="D472" s="96"/>
      <c r="E472" s="96"/>
      <c r="F472" s="96"/>
      <c r="G472" s="79"/>
      <c r="H472" s="79"/>
      <c r="I472" s="79"/>
      <c r="N472" s="68"/>
      <c r="O472" s="68"/>
      <c r="P472" s="68"/>
      <c r="Q472" s="68"/>
      <c r="R472" s="68"/>
      <c r="S472" s="68"/>
      <c r="T472" s="68"/>
      <c r="U472" s="68"/>
      <c r="V472" s="68"/>
      <c r="W472" s="68"/>
      <c r="X472" s="68"/>
      <c r="Y472" s="68"/>
    </row>
    <row r="473" spans="1:25" s="67" customFormat="1" ht="12">
      <c r="A473" s="96"/>
      <c r="B473" s="96"/>
      <c r="C473" s="96"/>
      <c r="D473" s="96"/>
      <c r="E473" s="96"/>
      <c r="F473" s="96"/>
      <c r="G473" s="79"/>
      <c r="H473" s="79"/>
      <c r="I473" s="79"/>
      <c r="N473" s="68"/>
      <c r="O473" s="68"/>
      <c r="P473" s="68"/>
      <c r="Q473" s="68"/>
      <c r="R473" s="68"/>
      <c r="S473" s="68"/>
      <c r="T473" s="68"/>
      <c r="U473" s="68"/>
      <c r="V473" s="68"/>
      <c r="W473" s="68"/>
      <c r="X473" s="68"/>
      <c r="Y473" s="68"/>
    </row>
    <row r="474" spans="1:25" s="67" customFormat="1" ht="12">
      <c r="A474" s="96"/>
      <c r="B474" s="96"/>
      <c r="C474" s="96"/>
      <c r="D474" s="96"/>
      <c r="E474" s="96"/>
      <c r="F474" s="96"/>
      <c r="G474" s="79"/>
      <c r="H474" s="79"/>
      <c r="I474" s="79"/>
      <c r="N474" s="68"/>
      <c r="O474" s="68"/>
      <c r="P474" s="68"/>
      <c r="Q474" s="68"/>
      <c r="R474" s="68"/>
      <c r="S474" s="68"/>
      <c r="T474" s="68"/>
      <c r="U474" s="68"/>
      <c r="V474" s="68"/>
      <c r="W474" s="68"/>
      <c r="X474" s="68"/>
      <c r="Y474" s="68"/>
    </row>
    <row r="475" spans="1:25" s="67" customFormat="1" ht="12">
      <c r="A475" s="96"/>
      <c r="B475" s="96"/>
      <c r="C475" s="96"/>
      <c r="D475" s="96"/>
      <c r="E475" s="96"/>
      <c r="F475" s="96"/>
      <c r="G475" s="79"/>
      <c r="H475" s="79"/>
      <c r="I475" s="79"/>
      <c r="N475" s="68"/>
      <c r="O475" s="68"/>
      <c r="P475" s="68"/>
      <c r="Q475" s="68"/>
      <c r="R475" s="68"/>
      <c r="S475" s="68"/>
      <c r="T475" s="68"/>
      <c r="U475" s="68"/>
      <c r="V475" s="68"/>
      <c r="W475" s="68"/>
      <c r="X475" s="68"/>
      <c r="Y475" s="68"/>
    </row>
    <row r="476" spans="1:25" s="67" customFormat="1" ht="12">
      <c r="A476" s="96"/>
      <c r="B476" s="96"/>
      <c r="C476" s="96"/>
      <c r="D476" s="96"/>
      <c r="E476" s="96"/>
      <c r="F476" s="96"/>
      <c r="G476" s="79"/>
      <c r="H476" s="79"/>
      <c r="I476" s="79"/>
      <c r="N476" s="68"/>
      <c r="O476" s="68"/>
      <c r="P476" s="68"/>
      <c r="Q476" s="68"/>
      <c r="R476" s="68"/>
      <c r="S476" s="68"/>
      <c r="T476" s="68"/>
      <c r="U476" s="68"/>
      <c r="V476" s="68"/>
      <c r="W476" s="68"/>
      <c r="X476" s="68"/>
      <c r="Y476" s="68"/>
    </row>
    <row r="477" spans="1:25" s="67" customFormat="1" ht="12">
      <c r="A477" s="96"/>
      <c r="B477" s="96"/>
      <c r="C477" s="96"/>
      <c r="D477" s="96"/>
      <c r="E477" s="96"/>
      <c r="F477" s="96"/>
      <c r="G477" s="79"/>
      <c r="H477" s="79"/>
      <c r="I477" s="79"/>
      <c r="N477" s="68"/>
      <c r="O477" s="68"/>
      <c r="P477" s="68"/>
      <c r="Q477" s="68"/>
      <c r="R477" s="68"/>
      <c r="S477" s="68"/>
      <c r="T477" s="68"/>
      <c r="U477" s="68"/>
      <c r="V477" s="68"/>
      <c r="W477" s="68"/>
      <c r="X477" s="68"/>
      <c r="Y477" s="68"/>
    </row>
    <row r="478" spans="1:25" s="67" customFormat="1" ht="12">
      <c r="A478" s="96"/>
      <c r="B478" s="96"/>
      <c r="C478" s="96"/>
      <c r="D478" s="96"/>
      <c r="E478" s="96"/>
      <c r="F478" s="96"/>
      <c r="G478" s="79"/>
      <c r="H478" s="79"/>
      <c r="I478" s="79"/>
      <c r="N478" s="68"/>
      <c r="O478" s="68"/>
      <c r="P478" s="68"/>
      <c r="Q478" s="68"/>
      <c r="R478" s="68"/>
      <c r="S478" s="68"/>
      <c r="T478" s="68"/>
      <c r="U478" s="68"/>
      <c r="V478" s="68"/>
      <c r="W478" s="68"/>
      <c r="X478" s="68"/>
      <c r="Y478" s="68"/>
    </row>
    <row r="479" spans="1:25" s="67" customFormat="1" ht="12">
      <c r="A479" s="96"/>
      <c r="B479" s="96"/>
      <c r="C479" s="96"/>
      <c r="D479" s="96"/>
      <c r="E479" s="96"/>
      <c r="F479" s="96"/>
      <c r="G479" s="79"/>
      <c r="H479" s="79"/>
      <c r="I479" s="79"/>
      <c r="N479" s="68"/>
      <c r="O479" s="68"/>
      <c r="P479" s="68"/>
      <c r="Q479" s="68"/>
      <c r="R479" s="68"/>
      <c r="S479" s="68"/>
      <c r="T479" s="68"/>
      <c r="U479" s="68"/>
      <c r="V479" s="68"/>
      <c r="W479" s="68"/>
      <c r="X479" s="68"/>
      <c r="Y479" s="68"/>
    </row>
    <row r="480" spans="1:25" s="67" customFormat="1" ht="12">
      <c r="A480" s="96"/>
      <c r="B480" s="96"/>
      <c r="C480" s="96"/>
      <c r="D480" s="96"/>
      <c r="E480" s="96"/>
      <c r="F480" s="96"/>
      <c r="G480" s="79"/>
      <c r="H480" s="79"/>
      <c r="I480" s="79"/>
      <c r="N480" s="68"/>
      <c r="O480" s="68"/>
      <c r="P480" s="68"/>
      <c r="Q480" s="68"/>
      <c r="R480" s="68"/>
      <c r="S480" s="68"/>
      <c r="T480" s="68"/>
      <c r="U480" s="68"/>
      <c r="V480" s="68"/>
      <c r="W480" s="68"/>
      <c r="X480" s="68"/>
      <c r="Y480" s="68"/>
    </row>
    <row r="481" spans="1:25" s="67" customFormat="1" ht="12">
      <c r="A481" s="96"/>
      <c r="B481" s="96"/>
      <c r="C481" s="96"/>
      <c r="D481" s="96"/>
      <c r="E481" s="96"/>
      <c r="F481" s="96"/>
      <c r="G481" s="79"/>
      <c r="H481" s="79"/>
      <c r="I481" s="79"/>
      <c r="N481" s="68"/>
      <c r="O481" s="68"/>
      <c r="P481" s="68"/>
      <c r="Q481" s="68"/>
      <c r="R481" s="68"/>
      <c r="S481" s="68"/>
      <c r="T481" s="68"/>
      <c r="U481" s="68"/>
      <c r="V481" s="68"/>
      <c r="W481" s="68"/>
      <c r="X481" s="68"/>
      <c r="Y481" s="68"/>
    </row>
    <row r="482" spans="1:25" s="67" customFormat="1" ht="12">
      <c r="A482" s="96"/>
      <c r="B482" s="96"/>
      <c r="C482" s="96"/>
      <c r="D482" s="96"/>
      <c r="E482" s="96"/>
      <c r="F482" s="96"/>
      <c r="G482" s="79"/>
      <c r="H482" s="79"/>
      <c r="I482" s="79"/>
      <c r="N482" s="68"/>
      <c r="O482" s="68"/>
      <c r="P482" s="68"/>
      <c r="Q482" s="68"/>
      <c r="R482" s="68"/>
      <c r="S482" s="68"/>
      <c r="T482" s="68"/>
      <c r="U482" s="68"/>
      <c r="V482" s="68"/>
      <c r="W482" s="68"/>
      <c r="X482" s="68"/>
      <c r="Y482" s="68"/>
    </row>
    <row r="483" spans="1:25" s="67" customFormat="1" ht="12">
      <c r="A483" s="96"/>
      <c r="B483" s="96"/>
      <c r="C483" s="96"/>
      <c r="D483" s="96"/>
      <c r="E483" s="96"/>
      <c r="F483" s="96"/>
      <c r="G483" s="79"/>
      <c r="H483" s="79"/>
      <c r="I483" s="79"/>
      <c r="N483" s="68"/>
      <c r="O483" s="68"/>
      <c r="P483" s="68"/>
      <c r="Q483" s="68"/>
      <c r="R483" s="68"/>
      <c r="S483" s="68"/>
      <c r="T483" s="68"/>
      <c r="U483" s="68"/>
      <c r="V483" s="68"/>
      <c r="W483" s="68"/>
      <c r="X483" s="68"/>
      <c r="Y483" s="68"/>
    </row>
    <row r="484" spans="1:25" s="67" customFormat="1" ht="12">
      <c r="A484" s="96"/>
      <c r="B484" s="96"/>
      <c r="C484" s="96"/>
      <c r="D484" s="96"/>
      <c r="E484" s="96"/>
      <c r="F484" s="96"/>
      <c r="G484" s="79"/>
      <c r="H484" s="79"/>
      <c r="I484" s="79"/>
      <c r="N484" s="68"/>
      <c r="O484" s="68"/>
      <c r="P484" s="68"/>
      <c r="Q484" s="68"/>
      <c r="R484" s="68"/>
      <c r="S484" s="68"/>
      <c r="T484" s="68"/>
      <c r="U484" s="68"/>
      <c r="V484" s="68"/>
      <c r="W484" s="68"/>
      <c r="X484" s="68"/>
      <c r="Y484" s="68"/>
    </row>
    <row r="485" spans="1:25" s="67" customFormat="1" ht="12">
      <c r="A485" s="96"/>
      <c r="B485" s="96"/>
      <c r="C485" s="96"/>
      <c r="D485" s="96"/>
      <c r="E485" s="96"/>
      <c r="F485" s="96"/>
      <c r="G485" s="79"/>
      <c r="H485" s="79"/>
      <c r="I485" s="79"/>
      <c r="N485" s="68"/>
      <c r="O485" s="68"/>
      <c r="P485" s="68"/>
      <c r="Q485" s="68"/>
      <c r="R485" s="68"/>
      <c r="S485" s="68"/>
      <c r="T485" s="68"/>
      <c r="U485" s="68"/>
      <c r="V485" s="68"/>
      <c r="W485" s="68"/>
      <c r="X485" s="68"/>
      <c r="Y485" s="68"/>
    </row>
    <row r="486" spans="1:25" s="67" customFormat="1" ht="12">
      <c r="A486" s="96"/>
      <c r="B486" s="96"/>
      <c r="C486" s="96"/>
      <c r="D486" s="96"/>
      <c r="E486" s="96"/>
      <c r="F486" s="96"/>
      <c r="G486" s="79"/>
      <c r="H486" s="79"/>
      <c r="I486" s="79"/>
      <c r="N486" s="68"/>
      <c r="O486" s="68"/>
      <c r="P486" s="68"/>
      <c r="Q486" s="68"/>
      <c r="R486" s="68"/>
      <c r="S486" s="68"/>
      <c r="T486" s="68"/>
      <c r="U486" s="68"/>
      <c r="V486" s="68"/>
      <c r="W486" s="68"/>
      <c r="X486" s="68"/>
      <c r="Y486" s="68"/>
    </row>
    <row r="487" spans="1:25" s="67" customFormat="1" ht="12">
      <c r="A487" s="96"/>
      <c r="B487" s="96"/>
      <c r="C487" s="96"/>
      <c r="D487" s="96"/>
      <c r="E487" s="96"/>
      <c r="F487" s="96"/>
      <c r="G487" s="79"/>
      <c r="H487" s="79"/>
      <c r="I487" s="79"/>
      <c r="N487" s="68"/>
      <c r="O487" s="68"/>
      <c r="P487" s="68"/>
      <c r="Q487" s="68"/>
      <c r="R487" s="68"/>
      <c r="S487" s="68"/>
      <c r="T487" s="68"/>
      <c r="U487" s="68"/>
      <c r="V487" s="68"/>
      <c r="W487" s="68"/>
      <c r="X487" s="68"/>
      <c r="Y487" s="68"/>
    </row>
    <row r="488" spans="1:25" s="67" customFormat="1" ht="12">
      <c r="A488" s="96"/>
      <c r="B488" s="96"/>
      <c r="C488" s="96"/>
      <c r="D488" s="96"/>
      <c r="E488" s="96"/>
      <c r="F488" s="96"/>
      <c r="G488" s="79"/>
      <c r="H488" s="79"/>
      <c r="I488" s="79"/>
      <c r="N488" s="68"/>
      <c r="O488" s="68"/>
      <c r="P488" s="68"/>
      <c r="Q488" s="68"/>
      <c r="R488" s="68"/>
      <c r="S488" s="68"/>
      <c r="T488" s="68"/>
      <c r="U488" s="68"/>
      <c r="V488" s="68"/>
      <c r="W488" s="68"/>
      <c r="X488" s="68"/>
      <c r="Y488" s="68"/>
    </row>
    <row r="489" spans="1:25" s="67" customFormat="1" ht="12">
      <c r="A489" s="96"/>
      <c r="B489" s="96"/>
      <c r="C489" s="96"/>
      <c r="D489" s="96"/>
      <c r="E489" s="96"/>
      <c r="F489" s="96"/>
      <c r="G489" s="79"/>
      <c r="H489" s="79"/>
      <c r="I489" s="79"/>
      <c r="N489" s="68"/>
      <c r="O489" s="68"/>
      <c r="P489" s="68"/>
      <c r="Q489" s="68"/>
      <c r="R489" s="68"/>
      <c r="S489" s="68"/>
      <c r="T489" s="68"/>
      <c r="U489" s="68"/>
      <c r="V489" s="68"/>
      <c r="W489" s="68"/>
      <c r="X489" s="68"/>
      <c r="Y489" s="68"/>
    </row>
    <row r="490" spans="1:25" s="67" customFormat="1" ht="12">
      <c r="A490" s="96"/>
      <c r="B490" s="96"/>
      <c r="C490" s="96"/>
      <c r="D490" s="96"/>
      <c r="E490" s="96"/>
      <c r="F490" s="96"/>
      <c r="G490" s="79"/>
      <c r="H490" s="79"/>
      <c r="I490" s="79"/>
      <c r="N490" s="68"/>
      <c r="O490" s="68"/>
      <c r="P490" s="68"/>
      <c r="Q490" s="68"/>
      <c r="R490" s="68"/>
      <c r="S490" s="68"/>
      <c r="T490" s="68"/>
      <c r="U490" s="68"/>
      <c r="V490" s="68"/>
      <c r="W490" s="68"/>
      <c r="X490" s="68"/>
      <c r="Y490" s="68"/>
    </row>
    <row r="491" spans="1:25" s="67" customFormat="1" ht="12">
      <c r="A491" s="96"/>
      <c r="B491" s="96"/>
      <c r="C491" s="96"/>
      <c r="D491" s="96"/>
      <c r="E491" s="96"/>
      <c r="F491" s="96"/>
      <c r="G491" s="79"/>
      <c r="H491" s="79"/>
      <c r="I491" s="79"/>
      <c r="N491" s="68"/>
      <c r="O491" s="68"/>
      <c r="P491" s="68"/>
      <c r="Q491" s="68"/>
      <c r="R491" s="68"/>
      <c r="S491" s="68"/>
      <c r="T491" s="68"/>
      <c r="U491" s="68"/>
      <c r="V491" s="68"/>
      <c r="W491" s="68"/>
      <c r="X491" s="68"/>
      <c r="Y491" s="68"/>
    </row>
    <row r="492" spans="1:25" s="67" customFormat="1" ht="12">
      <c r="A492" s="96"/>
      <c r="B492" s="96"/>
      <c r="C492" s="96"/>
      <c r="D492" s="96"/>
      <c r="E492" s="96"/>
      <c r="F492" s="96"/>
      <c r="G492" s="79"/>
      <c r="H492" s="79"/>
      <c r="I492" s="79"/>
      <c r="N492" s="68"/>
      <c r="O492" s="68"/>
      <c r="P492" s="68"/>
      <c r="Q492" s="68"/>
      <c r="R492" s="68"/>
      <c r="S492" s="68"/>
      <c r="T492" s="68"/>
      <c r="U492" s="68"/>
      <c r="V492" s="68"/>
      <c r="W492" s="68"/>
      <c r="X492" s="68"/>
      <c r="Y492" s="68"/>
    </row>
    <row r="493" spans="1:25" s="67" customFormat="1" ht="12">
      <c r="A493" s="96"/>
      <c r="B493" s="96"/>
      <c r="C493" s="96"/>
      <c r="D493" s="96"/>
      <c r="E493" s="96"/>
      <c r="F493" s="96"/>
      <c r="G493" s="79"/>
      <c r="H493" s="79"/>
      <c r="I493" s="79"/>
      <c r="N493" s="68"/>
      <c r="O493" s="68"/>
      <c r="P493" s="68"/>
      <c r="Q493" s="68"/>
      <c r="R493" s="68"/>
      <c r="S493" s="68"/>
      <c r="T493" s="68"/>
      <c r="U493" s="68"/>
      <c r="V493" s="68"/>
      <c r="W493" s="68"/>
      <c r="X493" s="68"/>
      <c r="Y493" s="68"/>
    </row>
    <row r="494" spans="1:25" s="67" customFormat="1" ht="12">
      <c r="A494" s="96"/>
      <c r="B494" s="96"/>
      <c r="C494" s="96"/>
      <c r="D494" s="96"/>
      <c r="E494" s="96"/>
      <c r="F494" s="96"/>
      <c r="G494" s="79"/>
      <c r="H494" s="79"/>
      <c r="I494" s="79"/>
      <c r="N494" s="68"/>
      <c r="O494" s="68"/>
      <c r="P494" s="68"/>
      <c r="Q494" s="68"/>
      <c r="R494" s="68"/>
      <c r="S494" s="68"/>
      <c r="T494" s="68"/>
      <c r="U494" s="68"/>
      <c r="V494" s="68"/>
      <c r="W494" s="68"/>
      <c r="X494" s="68"/>
      <c r="Y494" s="68"/>
    </row>
    <row r="495" spans="1:25" s="67" customFormat="1" ht="12">
      <c r="A495" s="96"/>
      <c r="B495" s="96"/>
      <c r="C495" s="96"/>
      <c r="D495" s="96"/>
      <c r="E495" s="96"/>
      <c r="F495" s="96"/>
      <c r="G495" s="79"/>
      <c r="H495" s="79"/>
      <c r="I495" s="79"/>
      <c r="N495" s="68"/>
      <c r="O495" s="68"/>
      <c r="P495" s="68"/>
      <c r="Q495" s="68"/>
      <c r="R495" s="68"/>
      <c r="S495" s="68"/>
      <c r="T495" s="68"/>
      <c r="U495" s="68"/>
      <c r="V495" s="68"/>
      <c r="W495" s="68"/>
      <c r="X495" s="68"/>
      <c r="Y495" s="68"/>
    </row>
    <row r="496" spans="1:25" s="67" customFormat="1" ht="12">
      <c r="A496" s="96"/>
      <c r="B496" s="96"/>
      <c r="C496" s="96"/>
      <c r="D496" s="96"/>
      <c r="E496" s="96"/>
      <c r="F496" s="96"/>
      <c r="G496" s="79"/>
      <c r="H496" s="79"/>
      <c r="I496" s="79"/>
      <c r="N496" s="68"/>
      <c r="O496" s="68"/>
      <c r="P496" s="68"/>
      <c r="Q496" s="68"/>
      <c r="R496" s="68"/>
      <c r="S496" s="68"/>
      <c r="T496" s="68"/>
      <c r="U496" s="68"/>
      <c r="V496" s="68"/>
      <c r="W496" s="68"/>
      <c r="X496" s="68"/>
      <c r="Y496" s="68"/>
    </row>
    <row r="497" spans="1:25" s="67" customFormat="1" ht="12">
      <c r="A497" s="96"/>
      <c r="B497" s="96"/>
      <c r="C497" s="96"/>
      <c r="D497" s="96"/>
      <c r="E497" s="96"/>
      <c r="F497" s="96"/>
      <c r="G497" s="79"/>
      <c r="H497" s="79"/>
      <c r="I497" s="79"/>
      <c r="N497" s="68"/>
      <c r="O497" s="68"/>
      <c r="P497" s="68"/>
      <c r="Q497" s="68"/>
      <c r="R497" s="68"/>
      <c r="S497" s="68"/>
      <c r="T497" s="68"/>
      <c r="U497" s="68"/>
      <c r="V497" s="68"/>
      <c r="W497" s="68"/>
      <c r="X497" s="68"/>
      <c r="Y497" s="68"/>
    </row>
    <row r="498" spans="1:25" s="67" customFormat="1" ht="12">
      <c r="A498" s="96"/>
      <c r="B498" s="96"/>
      <c r="C498" s="96"/>
      <c r="D498" s="96"/>
      <c r="E498" s="96"/>
      <c r="F498" s="96"/>
      <c r="G498" s="79"/>
      <c r="H498" s="79"/>
      <c r="I498" s="79"/>
      <c r="N498" s="68"/>
      <c r="O498" s="68"/>
      <c r="P498" s="68"/>
      <c r="Q498" s="68"/>
      <c r="R498" s="68"/>
      <c r="S498" s="68"/>
      <c r="T498" s="68"/>
      <c r="U498" s="68"/>
      <c r="V498" s="68"/>
      <c r="W498" s="68"/>
      <c r="X498" s="68"/>
      <c r="Y498" s="68"/>
    </row>
    <row r="499" spans="1:25" s="67" customFormat="1" ht="12">
      <c r="A499" s="96"/>
      <c r="B499" s="96"/>
      <c r="C499" s="96"/>
      <c r="D499" s="96"/>
      <c r="E499" s="96"/>
      <c r="F499" s="96"/>
      <c r="G499" s="79"/>
      <c r="H499" s="79"/>
      <c r="I499" s="79"/>
      <c r="N499" s="68"/>
      <c r="O499" s="68"/>
      <c r="P499" s="68"/>
      <c r="Q499" s="68"/>
      <c r="R499" s="68"/>
      <c r="S499" s="68"/>
      <c r="T499" s="68"/>
      <c r="U499" s="68"/>
      <c r="V499" s="68"/>
      <c r="W499" s="68"/>
      <c r="X499" s="68"/>
      <c r="Y499" s="68"/>
    </row>
    <row r="500" spans="1:25" s="67" customFormat="1" ht="12">
      <c r="A500" s="96"/>
      <c r="B500" s="96"/>
      <c r="C500" s="96"/>
      <c r="D500" s="96"/>
      <c r="E500" s="96"/>
      <c r="F500" s="96"/>
      <c r="G500" s="79"/>
      <c r="H500" s="79"/>
      <c r="I500" s="79"/>
      <c r="N500" s="68"/>
      <c r="O500" s="68"/>
      <c r="P500" s="68"/>
      <c r="Q500" s="68"/>
      <c r="R500" s="68"/>
      <c r="S500" s="68"/>
      <c r="T500" s="68"/>
      <c r="U500" s="68"/>
      <c r="V500" s="68"/>
      <c r="W500" s="68"/>
      <c r="X500" s="68"/>
      <c r="Y500" s="68"/>
    </row>
    <row r="501" spans="1:25" s="67" customFormat="1" ht="12">
      <c r="A501" s="96"/>
      <c r="B501" s="96"/>
      <c r="C501" s="96"/>
      <c r="D501" s="96"/>
      <c r="E501" s="96"/>
      <c r="F501" s="96"/>
      <c r="G501" s="79"/>
      <c r="H501" s="79"/>
      <c r="I501" s="79"/>
      <c r="N501" s="68"/>
      <c r="O501" s="68"/>
      <c r="P501" s="68"/>
      <c r="Q501" s="68"/>
      <c r="R501" s="68"/>
      <c r="S501" s="68"/>
      <c r="T501" s="68"/>
      <c r="U501" s="68"/>
      <c r="V501" s="68"/>
      <c r="W501" s="68"/>
      <c r="X501" s="68"/>
      <c r="Y501" s="68"/>
    </row>
    <row r="502" spans="1:25" s="67" customFormat="1" ht="12">
      <c r="A502" s="96"/>
      <c r="B502" s="96"/>
      <c r="C502" s="96"/>
      <c r="D502" s="96"/>
      <c r="E502" s="96"/>
      <c r="F502" s="96"/>
      <c r="G502" s="79"/>
      <c r="H502" s="79"/>
      <c r="I502" s="79"/>
      <c r="N502" s="68"/>
      <c r="O502" s="68"/>
      <c r="P502" s="68"/>
      <c r="Q502" s="68"/>
      <c r="R502" s="68"/>
      <c r="S502" s="68"/>
      <c r="T502" s="68"/>
      <c r="U502" s="68"/>
      <c r="V502" s="68"/>
      <c r="W502" s="68"/>
      <c r="X502" s="68"/>
      <c r="Y502" s="68"/>
    </row>
    <row r="503" spans="1:25" s="67" customFormat="1" ht="12">
      <c r="A503" s="96"/>
      <c r="B503" s="96"/>
      <c r="C503" s="96"/>
      <c r="D503" s="96"/>
      <c r="E503" s="96"/>
      <c r="F503" s="96"/>
      <c r="G503" s="79"/>
      <c r="H503" s="79"/>
      <c r="I503" s="79"/>
      <c r="N503" s="68"/>
      <c r="O503" s="68"/>
      <c r="P503" s="68"/>
      <c r="Q503" s="68"/>
      <c r="R503" s="68"/>
      <c r="S503" s="68"/>
      <c r="T503" s="68"/>
      <c r="U503" s="68"/>
      <c r="V503" s="68"/>
      <c r="W503" s="68"/>
      <c r="X503" s="68"/>
      <c r="Y503" s="68"/>
    </row>
    <row r="504" spans="1:25" s="67" customFormat="1" ht="12">
      <c r="A504" s="96"/>
      <c r="B504" s="96"/>
      <c r="C504" s="96"/>
      <c r="D504" s="96"/>
      <c r="E504" s="96"/>
      <c r="F504" s="96"/>
      <c r="G504" s="79"/>
      <c r="H504" s="79"/>
      <c r="I504" s="79"/>
      <c r="N504" s="68"/>
      <c r="O504" s="68"/>
      <c r="P504" s="68"/>
      <c r="Q504" s="68"/>
      <c r="R504" s="68"/>
      <c r="S504" s="68"/>
      <c r="T504" s="68"/>
      <c r="U504" s="68"/>
      <c r="V504" s="68"/>
      <c r="W504" s="68"/>
      <c r="X504" s="68"/>
      <c r="Y504" s="68"/>
    </row>
    <row r="505" spans="1:25" s="67" customFormat="1" ht="12">
      <c r="A505" s="96"/>
      <c r="B505" s="96"/>
      <c r="C505" s="96"/>
      <c r="D505" s="96"/>
      <c r="E505" s="96"/>
      <c r="F505" s="96"/>
      <c r="G505" s="79"/>
      <c r="H505" s="79"/>
      <c r="I505" s="79"/>
      <c r="N505" s="68"/>
      <c r="O505" s="68"/>
      <c r="P505" s="68"/>
      <c r="Q505" s="68"/>
      <c r="R505" s="68"/>
      <c r="S505" s="68"/>
      <c r="T505" s="68"/>
      <c r="U505" s="68"/>
      <c r="V505" s="68"/>
      <c r="W505" s="68"/>
      <c r="X505" s="68"/>
      <c r="Y505" s="68"/>
    </row>
    <row r="506" spans="1:25" s="67" customFormat="1" ht="12">
      <c r="A506" s="96"/>
      <c r="B506" s="96"/>
      <c r="C506" s="96"/>
      <c r="D506" s="96"/>
      <c r="E506" s="96"/>
      <c r="F506" s="96"/>
      <c r="G506" s="79"/>
      <c r="H506" s="79"/>
      <c r="I506" s="79"/>
      <c r="N506" s="68"/>
      <c r="O506" s="68"/>
      <c r="P506" s="68"/>
      <c r="Q506" s="68"/>
      <c r="R506" s="68"/>
      <c r="S506" s="68"/>
      <c r="T506" s="68"/>
      <c r="U506" s="68"/>
      <c r="V506" s="68"/>
      <c r="W506" s="68"/>
      <c r="X506" s="68"/>
      <c r="Y506" s="68"/>
    </row>
    <row r="507" spans="1:25" s="67" customFormat="1" ht="12">
      <c r="A507" s="96"/>
      <c r="B507" s="96"/>
      <c r="C507" s="96"/>
      <c r="D507" s="96"/>
      <c r="E507" s="96"/>
      <c r="F507" s="96"/>
      <c r="G507" s="79"/>
      <c r="H507" s="79"/>
      <c r="I507" s="79"/>
      <c r="N507" s="68"/>
      <c r="O507" s="68"/>
      <c r="P507" s="68"/>
      <c r="Q507" s="68"/>
      <c r="R507" s="68"/>
      <c r="S507" s="68"/>
      <c r="T507" s="68"/>
      <c r="U507" s="68"/>
      <c r="V507" s="68"/>
      <c r="W507" s="68"/>
      <c r="X507" s="68"/>
      <c r="Y507" s="68"/>
    </row>
    <row r="508" spans="1:25" s="67" customFormat="1" ht="12">
      <c r="A508" s="96"/>
      <c r="B508" s="96"/>
      <c r="C508" s="96"/>
      <c r="D508" s="96"/>
      <c r="E508" s="96"/>
      <c r="F508" s="96"/>
      <c r="G508" s="79"/>
      <c r="H508" s="79"/>
      <c r="I508" s="79"/>
      <c r="N508" s="68"/>
      <c r="O508" s="68"/>
      <c r="P508" s="68"/>
      <c r="Q508" s="68"/>
      <c r="R508" s="68"/>
      <c r="S508" s="68"/>
      <c r="T508" s="68"/>
      <c r="U508" s="68"/>
      <c r="V508" s="68"/>
      <c r="W508" s="68"/>
      <c r="X508" s="68"/>
      <c r="Y508" s="68"/>
    </row>
    <row r="509" spans="1:25" s="67" customFormat="1" ht="12">
      <c r="A509" s="96"/>
      <c r="B509" s="96"/>
      <c r="C509" s="96"/>
      <c r="D509" s="96"/>
      <c r="E509" s="96"/>
      <c r="F509" s="96"/>
      <c r="G509" s="79"/>
      <c r="H509" s="79"/>
      <c r="I509" s="79"/>
      <c r="N509" s="68"/>
      <c r="O509" s="68"/>
      <c r="P509" s="68"/>
      <c r="Q509" s="68"/>
      <c r="R509" s="68"/>
      <c r="S509" s="68"/>
      <c r="T509" s="68"/>
      <c r="U509" s="68"/>
      <c r="V509" s="68"/>
      <c r="W509" s="68"/>
      <c r="X509" s="68"/>
      <c r="Y509" s="68"/>
    </row>
    <row r="510" spans="1:25" s="67" customFormat="1" ht="12">
      <c r="A510" s="96"/>
      <c r="B510" s="96"/>
      <c r="C510" s="96"/>
      <c r="D510" s="96"/>
      <c r="E510" s="96"/>
      <c r="F510" s="96"/>
      <c r="G510" s="79"/>
      <c r="H510" s="79"/>
      <c r="I510" s="79"/>
      <c r="N510" s="68"/>
      <c r="O510" s="68"/>
      <c r="P510" s="68"/>
      <c r="Q510" s="68"/>
      <c r="R510" s="68"/>
      <c r="S510" s="68"/>
      <c r="T510" s="68"/>
      <c r="U510" s="68"/>
      <c r="V510" s="68"/>
      <c r="W510" s="68"/>
      <c r="X510" s="68"/>
      <c r="Y510" s="68"/>
    </row>
    <row r="511" spans="1:25" s="67" customFormat="1" ht="12">
      <c r="A511" s="96"/>
      <c r="B511" s="96"/>
      <c r="C511" s="96"/>
      <c r="D511" s="96"/>
      <c r="E511" s="96"/>
      <c r="F511" s="96"/>
      <c r="G511" s="79"/>
      <c r="H511" s="79"/>
      <c r="I511" s="79"/>
      <c r="N511" s="68"/>
      <c r="O511" s="68"/>
      <c r="P511" s="68"/>
      <c r="Q511" s="68"/>
      <c r="R511" s="68"/>
      <c r="S511" s="68"/>
      <c r="T511" s="68"/>
      <c r="U511" s="68"/>
      <c r="V511" s="68"/>
      <c r="W511" s="68"/>
      <c r="X511" s="68"/>
      <c r="Y511" s="68"/>
    </row>
    <row r="512" spans="1:25" s="67" customFormat="1" ht="12">
      <c r="A512" s="96"/>
      <c r="B512" s="96"/>
      <c r="C512" s="96"/>
      <c r="D512" s="96"/>
      <c r="E512" s="96"/>
      <c r="F512" s="96"/>
      <c r="G512" s="79"/>
      <c r="H512" s="79"/>
      <c r="I512" s="79"/>
      <c r="N512" s="68"/>
      <c r="O512" s="68"/>
      <c r="P512" s="68"/>
      <c r="Q512" s="68"/>
      <c r="R512" s="68"/>
      <c r="S512" s="68"/>
      <c r="T512" s="68"/>
      <c r="U512" s="68"/>
      <c r="V512" s="68"/>
      <c r="W512" s="68"/>
      <c r="X512" s="68"/>
      <c r="Y512" s="68"/>
    </row>
    <row r="513" spans="1:25" s="67" customFormat="1" ht="12">
      <c r="A513" s="96"/>
      <c r="B513" s="96"/>
      <c r="C513" s="96"/>
      <c r="D513" s="96"/>
      <c r="E513" s="96"/>
      <c r="F513" s="96"/>
      <c r="G513" s="79"/>
      <c r="H513" s="79"/>
      <c r="I513" s="79"/>
      <c r="N513" s="68"/>
      <c r="O513" s="68"/>
      <c r="P513" s="68"/>
      <c r="Q513" s="68"/>
      <c r="R513" s="68"/>
      <c r="S513" s="68"/>
      <c r="T513" s="68"/>
      <c r="U513" s="68"/>
      <c r="V513" s="68"/>
      <c r="W513" s="68"/>
      <c r="X513" s="68"/>
      <c r="Y513" s="68"/>
    </row>
    <row r="514" spans="1:25" s="67" customFormat="1" ht="12">
      <c r="A514" s="68"/>
      <c r="B514" s="96"/>
      <c r="C514" s="96"/>
      <c r="D514" s="96"/>
      <c r="E514" s="96"/>
      <c r="F514" s="96"/>
      <c r="N514" s="68"/>
      <c r="O514" s="68"/>
      <c r="P514" s="68"/>
      <c r="Q514" s="68"/>
      <c r="R514" s="68"/>
      <c r="S514" s="68"/>
      <c r="T514" s="68"/>
      <c r="U514" s="68"/>
      <c r="V514" s="68"/>
      <c r="W514" s="68"/>
      <c r="X514" s="68"/>
      <c r="Y514" s="68"/>
    </row>
    <row r="515" spans="1:25" s="67" customFormat="1" ht="12">
      <c r="A515" s="68"/>
      <c r="B515" s="96"/>
      <c r="C515" s="96"/>
      <c r="D515" s="96"/>
      <c r="E515" s="96"/>
      <c r="F515" s="96"/>
      <c r="N515" s="68"/>
      <c r="O515" s="68"/>
      <c r="P515" s="68"/>
      <c r="Q515" s="68"/>
      <c r="R515" s="68"/>
      <c r="S515" s="68"/>
      <c r="T515" s="68"/>
      <c r="U515" s="68"/>
      <c r="V515" s="68"/>
      <c r="W515" s="68"/>
      <c r="X515" s="68"/>
      <c r="Y515" s="68"/>
    </row>
    <row r="516" spans="1:25" s="67" customFormat="1" ht="12">
      <c r="A516" s="68"/>
      <c r="B516" s="96"/>
      <c r="C516" s="96"/>
      <c r="D516" s="96"/>
      <c r="E516" s="96"/>
      <c r="F516" s="96"/>
      <c r="N516" s="68"/>
      <c r="O516" s="68"/>
      <c r="P516" s="68"/>
      <c r="Q516" s="68"/>
      <c r="R516" s="68"/>
      <c r="S516" s="68"/>
      <c r="T516" s="68"/>
      <c r="U516" s="68"/>
      <c r="V516" s="68"/>
      <c r="W516" s="68"/>
      <c r="X516" s="68"/>
      <c r="Y516" s="68"/>
    </row>
    <row r="517" spans="1:25" s="67" customFormat="1" ht="12">
      <c r="A517" s="68"/>
      <c r="B517" s="96"/>
      <c r="C517" s="96"/>
      <c r="D517" s="96"/>
      <c r="E517" s="96"/>
      <c r="F517" s="96"/>
      <c r="N517" s="68"/>
      <c r="O517" s="68"/>
      <c r="P517" s="68"/>
      <c r="Q517" s="68"/>
      <c r="R517" s="68"/>
      <c r="S517" s="68"/>
      <c r="T517" s="68"/>
      <c r="U517" s="68"/>
      <c r="V517" s="68"/>
      <c r="W517" s="68"/>
      <c r="X517" s="68"/>
      <c r="Y517" s="68"/>
    </row>
    <row r="518" spans="1:25" s="67" customFormat="1" ht="12">
      <c r="A518" s="68"/>
      <c r="B518" s="96"/>
      <c r="C518" s="96"/>
      <c r="D518" s="96"/>
      <c r="E518" s="96"/>
      <c r="F518" s="96"/>
      <c r="N518" s="68"/>
      <c r="O518" s="68"/>
      <c r="P518" s="68"/>
      <c r="Q518" s="68"/>
      <c r="R518" s="68"/>
      <c r="S518" s="68"/>
      <c r="T518" s="68"/>
      <c r="U518" s="68"/>
      <c r="V518" s="68"/>
      <c r="W518" s="68"/>
      <c r="X518" s="68"/>
      <c r="Y518" s="68"/>
    </row>
    <row r="519" spans="1:25" s="67" customFormat="1" ht="12">
      <c r="A519" s="68"/>
      <c r="B519" s="96"/>
      <c r="C519" s="96"/>
      <c r="D519" s="96"/>
      <c r="E519" s="96"/>
      <c r="F519" s="96"/>
      <c r="N519" s="68"/>
      <c r="O519" s="68"/>
      <c r="P519" s="68"/>
      <c r="Q519" s="68"/>
      <c r="R519" s="68"/>
      <c r="S519" s="68"/>
      <c r="T519" s="68"/>
      <c r="U519" s="68"/>
      <c r="V519" s="68"/>
      <c r="W519" s="68"/>
      <c r="X519" s="68"/>
      <c r="Y519" s="68"/>
    </row>
    <row r="520" spans="1:25" s="67" customFormat="1" ht="12">
      <c r="A520" s="68"/>
      <c r="B520" s="96"/>
      <c r="C520" s="96"/>
      <c r="D520" s="96"/>
      <c r="E520" s="96"/>
      <c r="F520" s="96"/>
      <c r="N520" s="68"/>
      <c r="O520" s="68"/>
      <c r="P520" s="68"/>
      <c r="Q520" s="68"/>
      <c r="R520" s="68"/>
      <c r="S520" s="68"/>
      <c r="T520" s="68"/>
      <c r="U520" s="68"/>
      <c r="V520" s="68"/>
      <c r="W520" s="68"/>
      <c r="X520" s="68"/>
      <c r="Y520" s="68"/>
    </row>
    <row r="521" spans="1:25" s="96" customFormat="1" ht="12">
      <c r="A521" s="68"/>
      <c r="G521" s="67"/>
      <c r="H521" s="67"/>
      <c r="I521" s="67"/>
      <c r="J521" s="67"/>
      <c r="K521" s="67"/>
      <c r="L521" s="67"/>
      <c r="M521" s="67"/>
      <c r="N521" s="68"/>
      <c r="O521" s="68"/>
      <c r="P521" s="68"/>
      <c r="Q521" s="68"/>
      <c r="R521" s="68"/>
      <c r="S521" s="68"/>
      <c r="T521" s="68"/>
      <c r="U521" s="68"/>
      <c r="V521" s="68"/>
      <c r="W521" s="68"/>
      <c r="X521" s="68"/>
      <c r="Y521" s="68"/>
    </row>
    <row r="522" spans="1:25" s="96" customFormat="1" ht="12">
      <c r="A522" s="68"/>
      <c r="G522" s="67"/>
      <c r="H522" s="67"/>
      <c r="I522" s="67"/>
      <c r="J522" s="67"/>
      <c r="K522" s="67"/>
      <c r="L522" s="67"/>
      <c r="M522" s="67"/>
      <c r="N522" s="68"/>
      <c r="O522" s="68"/>
      <c r="P522" s="68"/>
      <c r="Q522" s="68"/>
      <c r="R522" s="68"/>
      <c r="S522" s="68"/>
      <c r="T522" s="68"/>
      <c r="U522" s="68"/>
      <c r="V522" s="68"/>
      <c r="W522" s="68"/>
      <c r="X522" s="68"/>
      <c r="Y522" s="68"/>
    </row>
    <row r="523" spans="1:25" s="96" customFormat="1" ht="12">
      <c r="A523" s="68"/>
      <c r="G523" s="67"/>
      <c r="H523" s="67"/>
      <c r="I523" s="67"/>
      <c r="J523" s="67"/>
      <c r="K523" s="67"/>
      <c r="L523" s="67"/>
      <c r="M523" s="67"/>
      <c r="N523" s="68"/>
      <c r="O523" s="68"/>
      <c r="P523" s="68"/>
      <c r="Q523" s="68"/>
      <c r="R523" s="68"/>
      <c r="S523" s="68"/>
      <c r="T523" s="68"/>
      <c r="U523" s="68"/>
      <c r="V523" s="68"/>
      <c r="W523" s="68"/>
      <c r="X523" s="68"/>
      <c r="Y523" s="68"/>
    </row>
    <row r="524" spans="1:25" s="96" customFormat="1" ht="12">
      <c r="A524" s="68"/>
      <c r="G524" s="67"/>
      <c r="H524" s="67"/>
      <c r="I524" s="67"/>
      <c r="J524" s="67"/>
      <c r="K524" s="67"/>
      <c r="L524" s="67"/>
      <c r="M524" s="67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</row>
    <row r="525" spans="1:25" s="96" customFormat="1" ht="12">
      <c r="A525" s="68"/>
      <c r="G525" s="67"/>
      <c r="H525" s="67"/>
      <c r="I525" s="67"/>
      <c r="J525" s="67"/>
      <c r="K525" s="67"/>
      <c r="L525" s="67"/>
      <c r="M525" s="67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</row>
    <row r="526" spans="1:25" s="96" customFormat="1" ht="12">
      <c r="A526" s="68"/>
      <c r="G526" s="67"/>
      <c r="H526" s="67"/>
      <c r="I526" s="67"/>
      <c r="J526" s="67"/>
      <c r="K526" s="67"/>
      <c r="L526" s="67"/>
      <c r="M526" s="67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</row>
    <row r="527" spans="1:25" s="96" customFormat="1" ht="12">
      <c r="A527" s="68"/>
      <c r="G527" s="67"/>
      <c r="H527" s="67"/>
      <c r="I527" s="67"/>
      <c r="J527" s="67"/>
      <c r="K527" s="67"/>
      <c r="L527" s="67"/>
      <c r="M527" s="67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</row>
    <row r="528" spans="1:25" s="96" customFormat="1" ht="12">
      <c r="A528" s="68"/>
      <c r="G528" s="67"/>
      <c r="H528" s="67"/>
      <c r="I528" s="67"/>
      <c r="J528" s="67"/>
      <c r="K528" s="67"/>
      <c r="L528" s="67"/>
      <c r="M528" s="67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</row>
    <row r="529" spans="1:25" s="96" customFormat="1" ht="12">
      <c r="A529" s="68"/>
      <c r="G529" s="67"/>
      <c r="H529" s="67"/>
      <c r="I529" s="67"/>
      <c r="J529" s="67"/>
      <c r="K529" s="67"/>
      <c r="L529" s="67"/>
      <c r="M529" s="67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</row>
    <row r="530" spans="1:25" s="96" customFormat="1" ht="12">
      <c r="A530" s="68"/>
      <c r="G530" s="67"/>
      <c r="H530" s="67"/>
      <c r="I530" s="67"/>
      <c r="J530" s="67"/>
      <c r="K530" s="67"/>
      <c r="L530" s="67"/>
      <c r="M530" s="67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</row>
    <row r="531" spans="1:25" s="96" customFormat="1" ht="12">
      <c r="A531" s="68"/>
      <c r="G531" s="67"/>
      <c r="H531" s="67"/>
      <c r="I531" s="67"/>
      <c r="J531" s="67"/>
      <c r="K531" s="67"/>
      <c r="L531" s="67"/>
      <c r="M531" s="67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</row>
    <row r="532" spans="1:25" s="96" customFormat="1" ht="12">
      <c r="A532" s="68"/>
      <c r="G532" s="67"/>
      <c r="H532" s="67"/>
      <c r="I532" s="67"/>
      <c r="J532" s="67"/>
      <c r="K532" s="67"/>
      <c r="L532" s="67"/>
      <c r="M532" s="67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</row>
    <row r="533" spans="1:25" s="96" customFormat="1" ht="12">
      <c r="A533" s="68"/>
      <c r="G533" s="67"/>
      <c r="H533" s="67"/>
      <c r="I533" s="67"/>
      <c r="J533" s="67"/>
      <c r="K533" s="67"/>
      <c r="L533" s="67"/>
      <c r="M533" s="67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</row>
    <row r="534" spans="1:25" s="96" customFormat="1" ht="12">
      <c r="A534" s="68"/>
      <c r="G534" s="67"/>
      <c r="H534" s="67"/>
      <c r="I534" s="67"/>
      <c r="J534" s="67"/>
      <c r="K534" s="67"/>
      <c r="L534" s="67"/>
      <c r="M534" s="67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</row>
    <row r="535" spans="1:25" s="96" customFormat="1" ht="12">
      <c r="A535" s="68"/>
      <c r="G535" s="67"/>
      <c r="H535" s="67"/>
      <c r="I535" s="67"/>
      <c r="J535" s="67"/>
      <c r="K535" s="67"/>
      <c r="L535" s="67"/>
      <c r="M535" s="67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</row>
    <row r="536" spans="1:25" s="96" customFormat="1" ht="12">
      <c r="A536" s="68"/>
      <c r="G536" s="67"/>
      <c r="H536" s="67"/>
      <c r="I536" s="67"/>
      <c r="J536" s="67"/>
      <c r="K536" s="67"/>
      <c r="L536" s="67"/>
      <c r="M536" s="67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</row>
    <row r="537" spans="1:25" s="96" customFormat="1" ht="12">
      <c r="A537" s="68"/>
      <c r="G537" s="67"/>
      <c r="H537" s="67"/>
      <c r="I537" s="67"/>
      <c r="J537" s="67"/>
      <c r="K537" s="67"/>
      <c r="L537" s="67"/>
      <c r="M537" s="67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</row>
    <row r="538" spans="1:25" s="96" customFormat="1" ht="12">
      <c r="A538" s="68"/>
      <c r="G538" s="67"/>
      <c r="H538" s="67"/>
      <c r="I538" s="67"/>
      <c r="J538" s="67"/>
      <c r="K538" s="67"/>
      <c r="L538" s="67"/>
      <c r="M538" s="67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</row>
    <row r="539" spans="1:25" s="96" customFormat="1" ht="12">
      <c r="A539" s="68"/>
      <c r="G539" s="67"/>
      <c r="H539" s="67"/>
      <c r="I539" s="67"/>
      <c r="J539" s="67"/>
      <c r="K539" s="67"/>
      <c r="L539" s="67"/>
      <c r="M539" s="67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</row>
    <row r="540" spans="1:25" s="96" customFormat="1" ht="12">
      <c r="A540" s="68"/>
      <c r="G540" s="67"/>
      <c r="H540" s="67"/>
      <c r="I540" s="67"/>
      <c r="J540" s="67"/>
      <c r="K540" s="67"/>
      <c r="L540" s="67"/>
      <c r="M540" s="67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</row>
    <row r="541" spans="1:25" s="96" customFormat="1" ht="12">
      <c r="A541" s="68"/>
      <c r="G541" s="67"/>
      <c r="H541" s="67"/>
      <c r="I541" s="67"/>
      <c r="J541" s="67"/>
      <c r="K541" s="67"/>
      <c r="L541" s="67"/>
      <c r="M541" s="67"/>
      <c r="N541" s="68"/>
      <c r="O541" s="68"/>
      <c r="P541" s="68"/>
      <c r="Q541" s="68"/>
      <c r="R541" s="68"/>
      <c r="S541" s="68"/>
      <c r="T541" s="68"/>
      <c r="U541" s="68"/>
      <c r="V541" s="68"/>
      <c r="W541" s="68"/>
      <c r="X541" s="68"/>
      <c r="Y541" s="68"/>
    </row>
    <row r="542" spans="1:25" s="96" customFormat="1" ht="12">
      <c r="A542" s="68"/>
      <c r="G542" s="67"/>
      <c r="H542" s="67"/>
      <c r="I542" s="67"/>
      <c r="J542" s="67"/>
      <c r="K542" s="67"/>
      <c r="L542" s="67"/>
      <c r="M542" s="67"/>
      <c r="N542" s="68"/>
      <c r="O542" s="68"/>
      <c r="P542" s="68"/>
      <c r="Q542" s="68"/>
      <c r="R542" s="68"/>
      <c r="S542" s="68"/>
      <c r="T542" s="68"/>
      <c r="U542" s="68"/>
      <c r="V542" s="68"/>
      <c r="W542" s="68"/>
      <c r="X542" s="68"/>
      <c r="Y542" s="68"/>
    </row>
    <row r="543" spans="1:25" s="96" customFormat="1" ht="12">
      <c r="A543" s="68"/>
      <c r="G543" s="67"/>
      <c r="H543" s="67"/>
      <c r="I543" s="67"/>
      <c r="J543" s="67"/>
      <c r="K543" s="67"/>
      <c r="L543" s="67"/>
      <c r="M543" s="67"/>
      <c r="N543" s="68"/>
      <c r="O543" s="68"/>
      <c r="P543" s="68"/>
      <c r="Q543" s="68"/>
      <c r="R543" s="68"/>
      <c r="S543" s="68"/>
      <c r="T543" s="68"/>
      <c r="U543" s="68"/>
      <c r="V543" s="68"/>
      <c r="W543" s="68"/>
      <c r="X543" s="68"/>
      <c r="Y543" s="68"/>
    </row>
    <row r="544" spans="1:25" s="96" customFormat="1" ht="12">
      <c r="A544" s="68"/>
      <c r="G544" s="67"/>
      <c r="H544" s="67"/>
      <c r="I544" s="67"/>
      <c r="J544" s="67"/>
      <c r="K544" s="67"/>
      <c r="L544" s="67"/>
      <c r="M544" s="67"/>
      <c r="N544" s="68"/>
      <c r="O544" s="68"/>
      <c r="P544" s="68"/>
      <c r="Q544" s="68"/>
      <c r="R544" s="68"/>
      <c r="S544" s="68"/>
      <c r="T544" s="68"/>
      <c r="U544" s="68"/>
      <c r="V544" s="68"/>
      <c r="W544" s="68"/>
      <c r="X544" s="68"/>
      <c r="Y544" s="68"/>
    </row>
    <row r="545" spans="1:25" s="96" customFormat="1" ht="12">
      <c r="A545" s="68"/>
      <c r="G545" s="67"/>
      <c r="H545" s="67"/>
      <c r="I545" s="67"/>
      <c r="J545" s="67"/>
      <c r="K545" s="67"/>
      <c r="L545" s="67"/>
      <c r="M545" s="67"/>
      <c r="N545" s="68"/>
      <c r="O545" s="68"/>
      <c r="P545" s="68"/>
      <c r="Q545" s="68"/>
      <c r="R545" s="68"/>
      <c r="S545" s="68"/>
      <c r="T545" s="68"/>
      <c r="U545" s="68"/>
      <c r="V545" s="68"/>
      <c r="W545" s="68"/>
      <c r="X545" s="68"/>
      <c r="Y545" s="68"/>
    </row>
    <row r="546" spans="1:25" s="96" customFormat="1" ht="12">
      <c r="A546" s="68"/>
      <c r="G546" s="67"/>
      <c r="H546" s="67"/>
      <c r="I546" s="67"/>
      <c r="J546" s="67"/>
      <c r="K546" s="67"/>
      <c r="L546" s="67"/>
      <c r="M546" s="67"/>
      <c r="N546" s="68"/>
      <c r="O546" s="68"/>
      <c r="P546" s="68"/>
      <c r="Q546" s="68"/>
      <c r="R546" s="68"/>
      <c r="S546" s="68"/>
      <c r="T546" s="68"/>
      <c r="U546" s="68"/>
      <c r="V546" s="68"/>
      <c r="W546" s="68"/>
      <c r="X546" s="68"/>
      <c r="Y546" s="68"/>
    </row>
    <row r="547" spans="1:25" s="96" customFormat="1" ht="12">
      <c r="A547" s="68"/>
      <c r="G547" s="67"/>
      <c r="H547" s="67"/>
      <c r="I547" s="67"/>
      <c r="J547" s="67"/>
      <c r="K547" s="67"/>
      <c r="L547" s="67"/>
      <c r="M547" s="67"/>
      <c r="N547" s="68"/>
      <c r="O547" s="68"/>
      <c r="P547" s="68"/>
      <c r="Q547" s="68"/>
      <c r="R547" s="68"/>
      <c r="S547" s="68"/>
      <c r="T547" s="68"/>
      <c r="U547" s="68"/>
      <c r="V547" s="68"/>
      <c r="W547" s="68"/>
      <c r="X547" s="68"/>
      <c r="Y547" s="68"/>
    </row>
    <row r="548" spans="1:25" s="96" customFormat="1" ht="12">
      <c r="A548" s="68"/>
      <c r="G548" s="67"/>
      <c r="H548" s="67"/>
      <c r="I548" s="67"/>
      <c r="J548" s="67"/>
      <c r="K548" s="67"/>
      <c r="L548" s="67"/>
      <c r="M548" s="67"/>
      <c r="N548" s="68"/>
      <c r="O548" s="68"/>
      <c r="P548" s="68"/>
      <c r="Q548" s="68"/>
      <c r="R548" s="68"/>
      <c r="S548" s="68"/>
      <c r="T548" s="68"/>
      <c r="U548" s="68"/>
      <c r="V548" s="68"/>
      <c r="W548" s="68"/>
      <c r="X548" s="68"/>
      <c r="Y548" s="68"/>
    </row>
    <row r="549" spans="1:25" s="96" customFormat="1" ht="12">
      <c r="A549" s="68"/>
      <c r="G549" s="67"/>
      <c r="H549" s="67"/>
      <c r="I549" s="67"/>
      <c r="J549" s="67"/>
      <c r="K549" s="67"/>
      <c r="L549" s="67"/>
      <c r="M549" s="67"/>
      <c r="N549" s="68"/>
      <c r="O549" s="68"/>
      <c r="P549" s="68"/>
      <c r="Q549" s="68"/>
      <c r="R549" s="68"/>
      <c r="S549" s="68"/>
      <c r="T549" s="68"/>
      <c r="U549" s="68"/>
      <c r="V549" s="68"/>
      <c r="W549" s="68"/>
      <c r="X549" s="68"/>
      <c r="Y549" s="68"/>
    </row>
    <row r="550" spans="1:25" s="96" customFormat="1" ht="12">
      <c r="A550" s="68"/>
      <c r="G550" s="67"/>
      <c r="H550" s="67"/>
      <c r="I550" s="67"/>
      <c r="J550" s="67"/>
      <c r="K550" s="67"/>
      <c r="L550" s="67"/>
      <c r="M550" s="67"/>
      <c r="N550" s="68"/>
      <c r="O550" s="68"/>
      <c r="P550" s="68"/>
      <c r="Q550" s="68"/>
      <c r="R550" s="68"/>
      <c r="S550" s="68"/>
      <c r="T550" s="68"/>
      <c r="U550" s="68"/>
      <c r="V550" s="68"/>
      <c r="W550" s="68"/>
      <c r="X550" s="68"/>
      <c r="Y550" s="68"/>
    </row>
    <row r="551" spans="1:25" s="96" customFormat="1" ht="12">
      <c r="A551" s="68"/>
      <c r="G551" s="67"/>
      <c r="H551" s="67"/>
      <c r="I551" s="67"/>
      <c r="J551" s="67"/>
      <c r="K551" s="67"/>
      <c r="L551" s="67"/>
      <c r="M551" s="67"/>
      <c r="N551" s="68"/>
      <c r="O551" s="68"/>
      <c r="P551" s="68"/>
      <c r="Q551" s="68"/>
      <c r="R551" s="68"/>
      <c r="S551" s="68"/>
      <c r="T551" s="68"/>
      <c r="U551" s="68"/>
      <c r="V551" s="68"/>
      <c r="W551" s="68"/>
      <c r="X551" s="68"/>
      <c r="Y551" s="68"/>
    </row>
    <row r="552" spans="1:25" s="96" customFormat="1" ht="12">
      <c r="A552" s="68"/>
      <c r="G552" s="67"/>
      <c r="H552" s="67"/>
      <c r="I552" s="67"/>
      <c r="J552" s="67"/>
      <c r="K552" s="67"/>
      <c r="L552" s="67"/>
      <c r="M552" s="67"/>
      <c r="N552" s="68"/>
      <c r="O552" s="68"/>
      <c r="P552" s="68"/>
      <c r="Q552" s="68"/>
      <c r="R552" s="68"/>
      <c r="S552" s="68"/>
      <c r="T552" s="68"/>
      <c r="U552" s="68"/>
      <c r="V552" s="68"/>
      <c r="W552" s="68"/>
      <c r="X552" s="68"/>
      <c r="Y552" s="68"/>
    </row>
    <row r="553" spans="1:25" s="96" customFormat="1" ht="12">
      <c r="A553" s="68"/>
      <c r="G553" s="67"/>
      <c r="H553" s="67"/>
      <c r="I553" s="67"/>
      <c r="J553" s="67"/>
      <c r="K553" s="67"/>
      <c r="L553" s="67"/>
      <c r="M553" s="67"/>
      <c r="N553" s="68"/>
      <c r="O553" s="68"/>
      <c r="P553" s="68"/>
      <c r="Q553" s="68"/>
      <c r="R553" s="68"/>
      <c r="S553" s="68"/>
      <c r="T553" s="68"/>
      <c r="U553" s="68"/>
      <c r="V553" s="68"/>
      <c r="W553" s="68"/>
      <c r="X553" s="68"/>
      <c r="Y553" s="68"/>
    </row>
    <row r="554" spans="1:25" s="96" customFormat="1" ht="12">
      <c r="A554" s="68"/>
      <c r="G554" s="67"/>
      <c r="H554" s="67"/>
      <c r="I554" s="67"/>
      <c r="J554" s="67"/>
      <c r="K554" s="67"/>
      <c r="L554" s="67"/>
      <c r="M554" s="67"/>
      <c r="N554" s="68"/>
      <c r="O554" s="68"/>
      <c r="P554" s="68"/>
      <c r="Q554" s="68"/>
      <c r="R554" s="68"/>
      <c r="S554" s="68"/>
      <c r="T554" s="68"/>
      <c r="U554" s="68"/>
      <c r="V554" s="68"/>
      <c r="W554" s="68"/>
      <c r="X554" s="68"/>
      <c r="Y554" s="68"/>
    </row>
    <row r="555" spans="1:25" s="96" customFormat="1" ht="12">
      <c r="A555" s="68"/>
      <c r="G555" s="67"/>
      <c r="H555" s="67"/>
      <c r="I555" s="67"/>
      <c r="J555" s="67"/>
      <c r="K555" s="67"/>
      <c r="L555" s="67"/>
      <c r="M555" s="67"/>
      <c r="N555" s="68"/>
      <c r="O555" s="68"/>
      <c r="P555" s="68"/>
      <c r="Q555" s="68"/>
      <c r="R555" s="68"/>
      <c r="S555" s="68"/>
      <c r="T555" s="68"/>
      <c r="U555" s="68"/>
      <c r="V555" s="68"/>
      <c r="W555" s="68"/>
      <c r="X555" s="68"/>
      <c r="Y555" s="68"/>
    </row>
    <row r="556" spans="1:25" s="96" customFormat="1" ht="12">
      <c r="A556" s="68"/>
      <c r="G556" s="67"/>
      <c r="H556" s="67"/>
      <c r="I556" s="67"/>
      <c r="J556" s="67"/>
      <c r="K556" s="67"/>
      <c r="L556" s="67"/>
      <c r="M556" s="67"/>
      <c r="N556" s="68"/>
      <c r="O556" s="68"/>
      <c r="P556" s="68"/>
      <c r="Q556" s="68"/>
      <c r="R556" s="68"/>
      <c r="S556" s="68"/>
      <c r="T556" s="68"/>
      <c r="U556" s="68"/>
      <c r="V556" s="68"/>
      <c r="W556" s="68"/>
      <c r="X556" s="68"/>
      <c r="Y556" s="68"/>
    </row>
    <row r="557" spans="1:25" s="96" customFormat="1" ht="12">
      <c r="A557" s="68"/>
      <c r="G557" s="67"/>
      <c r="H557" s="67"/>
      <c r="I557" s="67"/>
      <c r="J557" s="67"/>
      <c r="K557" s="67"/>
      <c r="L557" s="67"/>
      <c r="M557" s="67"/>
      <c r="N557" s="68"/>
      <c r="O557" s="68"/>
      <c r="P557" s="68"/>
      <c r="Q557" s="68"/>
      <c r="R557" s="68"/>
      <c r="S557" s="68"/>
      <c r="T557" s="68"/>
      <c r="U557" s="68"/>
      <c r="V557" s="68"/>
      <c r="W557" s="68"/>
      <c r="X557" s="68"/>
      <c r="Y557" s="68"/>
    </row>
    <row r="558" spans="1:25" s="96" customFormat="1" ht="12">
      <c r="A558" s="68"/>
      <c r="G558" s="67"/>
      <c r="H558" s="67"/>
      <c r="I558" s="67"/>
      <c r="J558" s="67"/>
      <c r="K558" s="67"/>
      <c r="L558" s="67"/>
      <c r="M558" s="67"/>
      <c r="N558" s="68"/>
      <c r="O558" s="68"/>
      <c r="P558" s="68"/>
      <c r="Q558" s="68"/>
      <c r="R558" s="68"/>
      <c r="S558" s="68"/>
      <c r="T558" s="68"/>
      <c r="U558" s="68"/>
      <c r="V558" s="68"/>
      <c r="W558" s="68"/>
      <c r="X558" s="68"/>
      <c r="Y558" s="68"/>
    </row>
    <row r="559" spans="1:25" s="96" customFormat="1" ht="12">
      <c r="A559" s="68"/>
      <c r="G559" s="67"/>
      <c r="H559" s="67"/>
      <c r="I559" s="67"/>
      <c r="J559" s="67"/>
      <c r="K559" s="67"/>
      <c r="L559" s="67"/>
      <c r="M559" s="67"/>
      <c r="N559" s="68"/>
      <c r="O559" s="68"/>
      <c r="P559" s="68"/>
      <c r="Q559" s="68"/>
      <c r="R559" s="68"/>
      <c r="S559" s="68"/>
      <c r="T559" s="68"/>
      <c r="U559" s="68"/>
      <c r="V559" s="68"/>
      <c r="W559" s="68"/>
      <c r="X559" s="68"/>
      <c r="Y559" s="68"/>
    </row>
    <row r="560" spans="1:25" s="96" customFormat="1" ht="12">
      <c r="A560" s="68"/>
      <c r="G560" s="67"/>
      <c r="H560" s="67"/>
      <c r="I560" s="67"/>
      <c r="J560" s="67"/>
      <c r="K560" s="67"/>
      <c r="L560" s="67"/>
      <c r="M560" s="67"/>
      <c r="N560" s="68"/>
      <c r="O560" s="68"/>
      <c r="P560" s="68"/>
      <c r="Q560" s="68"/>
      <c r="R560" s="68"/>
      <c r="S560" s="68"/>
      <c r="T560" s="68"/>
      <c r="U560" s="68"/>
      <c r="V560" s="68"/>
      <c r="W560" s="68"/>
      <c r="X560" s="68"/>
      <c r="Y560" s="68"/>
    </row>
    <row r="561" spans="1:25" s="96" customFormat="1" ht="12">
      <c r="A561" s="68"/>
      <c r="G561" s="67"/>
      <c r="H561" s="67"/>
      <c r="I561" s="67"/>
      <c r="J561" s="67"/>
      <c r="K561" s="67"/>
      <c r="L561" s="67"/>
      <c r="M561" s="67"/>
      <c r="N561" s="68"/>
      <c r="O561" s="68"/>
      <c r="P561" s="68"/>
      <c r="Q561" s="68"/>
      <c r="R561" s="68"/>
      <c r="S561" s="68"/>
      <c r="T561" s="68"/>
      <c r="U561" s="68"/>
      <c r="V561" s="68"/>
      <c r="W561" s="68"/>
      <c r="X561" s="68"/>
      <c r="Y561" s="68"/>
    </row>
    <row r="562" spans="1:25" s="96" customFormat="1" ht="12">
      <c r="A562" s="68"/>
      <c r="G562" s="67"/>
      <c r="H562" s="67"/>
      <c r="I562" s="67"/>
      <c r="J562" s="67"/>
      <c r="K562" s="67"/>
      <c r="L562" s="67"/>
      <c r="M562" s="67"/>
      <c r="N562" s="68"/>
      <c r="O562" s="68"/>
      <c r="P562" s="68"/>
      <c r="Q562" s="68"/>
      <c r="R562" s="68"/>
      <c r="S562" s="68"/>
      <c r="T562" s="68"/>
      <c r="U562" s="68"/>
      <c r="V562" s="68"/>
      <c r="W562" s="68"/>
      <c r="X562" s="68"/>
      <c r="Y562" s="68"/>
    </row>
    <row r="563" spans="1:25" s="96" customFormat="1" ht="12">
      <c r="A563" s="68"/>
      <c r="G563" s="67"/>
      <c r="H563" s="67"/>
      <c r="I563" s="67"/>
      <c r="J563" s="67"/>
      <c r="K563" s="67"/>
      <c r="L563" s="67"/>
      <c r="M563" s="67"/>
      <c r="N563" s="68"/>
      <c r="O563" s="68"/>
      <c r="P563" s="68"/>
      <c r="Q563" s="68"/>
      <c r="R563" s="68"/>
      <c r="S563" s="68"/>
      <c r="T563" s="68"/>
      <c r="U563" s="68"/>
      <c r="V563" s="68"/>
      <c r="W563" s="68"/>
      <c r="X563" s="68"/>
      <c r="Y563" s="68"/>
    </row>
    <row r="564" spans="1:25" s="96" customFormat="1" ht="12">
      <c r="A564" s="68"/>
      <c r="G564" s="67"/>
      <c r="H564" s="67"/>
      <c r="I564" s="67"/>
      <c r="J564" s="67"/>
      <c r="K564" s="67"/>
      <c r="L564" s="67"/>
      <c r="M564" s="67"/>
      <c r="N564" s="68"/>
      <c r="O564" s="68"/>
      <c r="P564" s="68"/>
      <c r="Q564" s="68"/>
      <c r="R564" s="68"/>
      <c r="S564" s="68"/>
      <c r="T564" s="68"/>
      <c r="U564" s="68"/>
      <c r="V564" s="68"/>
      <c r="W564" s="68"/>
      <c r="X564" s="68"/>
      <c r="Y564" s="68"/>
    </row>
    <row r="565" spans="1:25" s="96" customFormat="1" ht="12">
      <c r="A565" s="68"/>
      <c r="G565" s="67"/>
      <c r="H565" s="67"/>
      <c r="I565" s="67"/>
      <c r="J565" s="67"/>
      <c r="K565" s="67"/>
      <c r="L565" s="67"/>
      <c r="M565" s="67"/>
      <c r="N565" s="68"/>
      <c r="O565" s="68"/>
      <c r="P565" s="68"/>
      <c r="Q565" s="68"/>
      <c r="R565" s="68"/>
      <c r="S565" s="68"/>
      <c r="T565" s="68"/>
      <c r="U565" s="68"/>
      <c r="V565" s="68"/>
      <c r="W565" s="68"/>
      <c r="X565" s="68"/>
      <c r="Y565" s="68"/>
    </row>
    <row r="566" spans="1:25" s="96" customFormat="1" ht="12">
      <c r="A566" s="68"/>
      <c r="G566" s="67"/>
      <c r="H566" s="67"/>
      <c r="I566" s="67"/>
      <c r="J566" s="67"/>
      <c r="K566" s="67"/>
      <c r="L566" s="67"/>
      <c r="M566" s="67"/>
      <c r="N566" s="68"/>
      <c r="O566" s="68"/>
      <c r="P566" s="68"/>
      <c r="Q566" s="68"/>
      <c r="R566" s="68"/>
      <c r="S566" s="68"/>
      <c r="T566" s="68"/>
      <c r="U566" s="68"/>
      <c r="V566" s="68"/>
      <c r="W566" s="68"/>
      <c r="X566" s="68"/>
      <c r="Y566" s="68"/>
    </row>
    <row r="567" spans="1:25" s="96" customFormat="1" ht="12">
      <c r="A567" s="68"/>
      <c r="G567" s="67"/>
      <c r="H567" s="67"/>
      <c r="I567" s="67"/>
      <c r="J567" s="67"/>
      <c r="K567" s="67"/>
      <c r="L567" s="67"/>
      <c r="M567" s="67"/>
      <c r="N567" s="68"/>
      <c r="O567" s="68"/>
      <c r="P567" s="68"/>
      <c r="Q567" s="68"/>
      <c r="R567" s="68"/>
      <c r="S567" s="68"/>
      <c r="T567" s="68"/>
      <c r="U567" s="68"/>
      <c r="V567" s="68"/>
      <c r="W567" s="68"/>
      <c r="X567" s="68"/>
      <c r="Y567" s="68"/>
    </row>
    <row r="568" spans="1:25" s="96" customFormat="1" ht="12">
      <c r="A568" s="68"/>
      <c r="G568" s="67"/>
      <c r="H568" s="67"/>
      <c r="I568" s="67"/>
      <c r="J568" s="67"/>
      <c r="K568" s="67"/>
      <c r="L568" s="67"/>
      <c r="M568" s="67"/>
      <c r="N568" s="68"/>
      <c r="O568" s="68"/>
      <c r="P568" s="68"/>
      <c r="Q568" s="68"/>
      <c r="R568" s="68"/>
      <c r="S568" s="68"/>
      <c r="T568" s="68"/>
      <c r="U568" s="68"/>
      <c r="V568" s="68"/>
      <c r="W568" s="68"/>
      <c r="X568" s="68"/>
      <c r="Y568" s="68"/>
    </row>
    <row r="569" spans="1:25" s="96" customFormat="1" ht="12">
      <c r="A569" s="68"/>
      <c r="G569" s="67"/>
      <c r="H569" s="67"/>
      <c r="I569" s="67"/>
      <c r="J569" s="67"/>
      <c r="K569" s="67"/>
      <c r="L569" s="67"/>
      <c r="M569" s="67"/>
      <c r="N569" s="68"/>
      <c r="O569" s="68"/>
      <c r="P569" s="68"/>
      <c r="Q569" s="68"/>
      <c r="R569" s="68"/>
      <c r="S569" s="68"/>
      <c r="T569" s="68"/>
      <c r="U569" s="68"/>
      <c r="V569" s="68"/>
      <c r="W569" s="68"/>
      <c r="X569" s="68"/>
      <c r="Y569" s="68"/>
    </row>
    <row r="570" spans="1:25" s="96" customFormat="1" ht="12">
      <c r="A570" s="68"/>
      <c r="G570" s="67"/>
      <c r="H570" s="67"/>
      <c r="I570" s="67"/>
      <c r="J570" s="67"/>
      <c r="K570" s="67"/>
      <c r="L570" s="67"/>
      <c r="M570" s="67"/>
      <c r="N570" s="68"/>
      <c r="O570" s="68"/>
      <c r="P570" s="68"/>
      <c r="Q570" s="68"/>
      <c r="R570" s="68"/>
      <c r="S570" s="68"/>
      <c r="T570" s="68"/>
      <c r="U570" s="68"/>
      <c r="V570" s="68"/>
      <c r="W570" s="68"/>
      <c r="X570" s="68"/>
      <c r="Y570" s="68"/>
    </row>
    <row r="571" spans="1:25" s="96" customFormat="1" ht="12">
      <c r="A571" s="68"/>
      <c r="G571" s="67"/>
      <c r="H571" s="67"/>
      <c r="I571" s="67"/>
      <c r="J571" s="67"/>
      <c r="K571" s="67"/>
      <c r="L571" s="67"/>
      <c r="M571" s="67"/>
      <c r="N571" s="68"/>
      <c r="O571" s="68"/>
      <c r="P571" s="68"/>
      <c r="Q571" s="68"/>
      <c r="R571" s="68"/>
      <c r="S571" s="68"/>
      <c r="T571" s="68"/>
      <c r="U571" s="68"/>
      <c r="V571" s="68"/>
      <c r="W571" s="68"/>
      <c r="X571" s="68"/>
      <c r="Y571" s="68"/>
    </row>
    <row r="572" spans="1:25" s="96" customFormat="1" ht="12">
      <c r="A572" s="68"/>
      <c r="G572" s="67"/>
      <c r="H572" s="67"/>
      <c r="I572" s="67"/>
      <c r="J572" s="67"/>
      <c r="K572" s="67"/>
      <c r="L572" s="67"/>
      <c r="M572" s="67"/>
      <c r="N572" s="68"/>
      <c r="O572" s="68"/>
      <c r="P572" s="68"/>
      <c r="Q572" s="68"/>
      <c r="R572" s="68"/>
      <c r="S572" s="68"/>
      <c r="T572" s="68"/>
      <c r="U572" s="68"/>
      <c r="V572" s="68"/>
      <c r="W572" s="68"/>
      <c r="X572" s="68"/>
      <c r="Y572" s="68"/>
    </row>
    <row r="573" spans="1:25" s="96" customFormat="1" ht="12">
      <c r="A573" s="68"/>
      <c r="G573" s="67"/>
      <c r="H573" s="67"/>
      <c r="I573" s="67"/>
      <c r="J573" s="67"/>
      <c r="K573" s="67"/>
      <c r="L573" s="67"/>
      <c r="M573" s="67"/>
      <c r="N573" s="68"/>
      <c r="O573" s="68"/>
      <c r="P573" s="68"/>
      <c r="Q573" s="68"/>
      <c r="R573" s="68"/>
      <c r="S573" s="68"/>
      <c r="T573" s="68"/>
      <c r="U573" s="68"/>
      <c r="V573" s="68"/>
      <c r="W573" s="68"/>
      <c r="X573" s="68"/>
      <c r="Y573" s="68"/>
    </row>
    <row r="574" spans="1:25" s="96" customFormat="1" ht="12">
      <c r="A574" s="68"/>
      <c r="G574" s="67"/>
      <c r="H574" s="67"/>
      <c r="I574" s="67"/>
      <c r="J574" s="67"/>
      <c r="K574" s="67"/>
      <c r="L574" s="67"/>
      <c r="M574" s="67"/>
      <c r="N574" s="68"/>
      <c r="O574" s="68"/>
      <c r="P574" s="68"/>
      <c r="Q574" s="68"/>
      <c r="R574" s="68"/>
      <c r="S574" s="68"/>
      <c r="T574" s="68"/>
      <c r="U574" s="68"/>
      <c r="V574" s="68"/>
      <c r="W574" s="68"/>
      <c r="X574" s="68"/>
      <c r="Y574" s="68"/>
    </row>
    <row r="575" spans="1:25" s="96" customFormat="1" ht="12">
      <c r="A575" s="68"/>
      <c r="G575" s="67"/>
      <c r="H575" s="67"/>
      <c r="I575" s="67"/>
      <c r="J575" s="67"/>
      <c r="K575" s="67"/>
      <c r="L575" s="67"/>
      <c r="M575" s="67"/>
      <c r="N575" s="68"/>
      <c r="O575" s="68"/>
      <c r="P575" s="68"/>
      <c r="Q575" s="68"/>
      <c r="R575" s="68"/>
      <c r="S575" s="68"/>
      <c r="T575" s="68"/>
      <c r="U575" s="68"/>
      <c r="V575" s="68"/>
      <c r="W575" s="68"/>
      <c r="X575" s="68"/>
      <c r="Y575" s="68"/>
    </row>
    <row r="576" spans="1:25" s="96" customFormat="1" ht="12">
      <c r="A576" s="68"/>
      <c r="G576" s="67"/>
      <c r="H576" s="67"/>
      <c r="I576" s="67"/>
      <c r="J576" s="67"/>
      <c r="K576" s="67"/>
      <c r="L576" s="67"/>
      <c r="M576" s="67"/>
      <c r="N576" s="68"/>
      <c r="O576" s="68"/>
      <c r="P576" s="68"/>
      <c r="Q576" s="68"/>
      <c r="R576" s="68"/>
      <c r="S576" s="68"/>
      <c r="T576" s="68"/>
      <c r="U576" s="68"/>
      <c r="V576" s="68"/>
      <c r="W576" s="68"/>
      <c r="X576" s="68"/>
      <c r="Y576" s="68"/>
    </row>
    <row r="577" spans="1:25" s="96" customFormat="1" ht="12">
      <c r="A577" s="68"/>
      <c r="G577" s="67"/>
      <c r="H577" s="67"/>
      <c r="I577" s="67"/>
      <c r="J577" s="67"/>
      <c r="K577" s="67"/>
      <c r="L577" s="67"/>
      <c r="M577" s="67"/>
      <c r="N577" s="68"/>
      <c r="O577" s="68"/>
      <c r="P577" s="68"/>
      <c r="Q577" s="68"/>
      <c r="R577" s="68"/>
      <c r="S577" s="68"/>
      <c r="T577" s="68"/>
      <c r="U577" s="68"/>
      <c r="V577" s="68"/>
      <c r="W577" s="68"/>
      <c r="X577" s="68"/>
      <c r="Y577" s="68"/>
    </row>
    <row r="578" spans="1:25" s="96" customFormat="1" ht="12">
      <c r="A578" s="68"/>
      <c r="G578" s="67"/>
      <c r="H578" s="67"/>
      <c r="I578" s="67"/>
      <c r="J578" s="67"/>
      <c r="K578" s="67"/>
      <c r="L578" s="67"/>
      <c r="M578" s="67"/>
      <c r="N578" s="68"/>
      <c r="O578" s="68"/>
      <c r="P578" s="68"/>
      <c r="Q578" s="68"/>
      <c r="R578" s="68"/>
      <c r="S578" s="68"/>
      <c r="T578" s="68"/>
      <c r="U578" s="68"/>
      <c r="V578" s="68"/>
      <c r="W578" s="68"/>
      <c r="X578" s="68"/>
      <c r="Y578" s="68"/>
    </row>
    <row r="579" spans="1:25" s="96" customFormat="1" ht="12">
      <c r="A579" s="68"/>
      <c r="G579" s="67"/>
      <c r="H579" s="67"/>
      <c r="I579" s="67"/>
      <c r="J579" s="67"/>
      <c r="K579" s="67"/>
      <c r="L579" s="67"/>
      <c r="M579" s="67"/>
      <c r="N579" s="68"/>
      <c r="O579" s="68"/>
      <c r="P579" s="68"/>
      <c r="Q579" s="68"/>
      <c r="R579" s="68"/>
      <c r="S579" s="68"/>
      <c r="T579" s="68"/>
      <c r="U579" s="68"/>
      <c r="V579" s="68"/>
      <c r="W579" s="68"/>
      <c r="X579" s="68"/>
      <c r="Y579" s="68"/>
    </row>
    <row r="580" spans="1:25" s="96" customFormat="1" ht="12">
      <c r="A580" s="68"/>
      <c r="G580" s="67"/>
      <c r="H580" s="67"/>
      <c r="I580" s="67"/>
      <c r="J580" s="67"/>
      <c r="K580" s="67"/>
      <c r="L580" s="67"/>
      <c r="M580" s="67"/>
      <c r="N580" s="68"/>
      <c r="O580" s="68"/>
      <c r="P580" s="68"/>
      <c r="Q580" s="68"/>
      <c r="R580" s="68"/>
      <c r="S580" s="68"/>
      <c r="T580" s="68"/>
      <c r="U580" s="68"/>
      <c r="V580" s="68"/>
      <c r="W580" s="68"/>
      <c r="X580" s="68"/>
      <c r="Y580" s="68"/>
    </row>
    <row r="581" spans="1:25" s="96" customFormat="1" ht="12">
      <c r="A581" s="68"/>
      <c r="G581" s="67"/>
      <c r="H581" s="67"/>
      <c r="I581" s="67"/>
      <c r="J581" s="67"/>
      <c r="K581" s="67"/>
      <c r="L581" s="67"/>
      <c r="M581" s="67"/>
      <c r="N581" s="68"/>
      <c r="O581" s="68"/>
      <c r="P581" s="68"/>
      <c r="Q581" s="68"/>
      <c r="R581" s="68"/>
      <c r="S581" s="68"/>
      <c r="T581" s="68"/>
      <c r="U581" s="68"/>
      <c r="V581" s="68"/>
      <c r="W581" s="68"/>
      <c r="X581" s="68"/>
      <c r="Y581" s="68"/>
    </row>
    <row r="582" spans="1:25" s="96" customFormat="1" ht="12">
      <c r="A582" s="68"/>
      <c r="G582" s="67"/>
      <c r="H582" s="67"/>
      <c r="I582" s="67"/>
      <c r="J582" s="67"/>
      <c r="K582" s="67"/>
      <c r="L582" s="67"/>
      <c r="M582" s="67"/>
      <c r="N582" s="68"/>
      <c r="O582" s="68"/>
      <c r="P582" s="68"/>
      <c r="Q582" s="68"/>
      <c r="R582" s="68"/>
      <c r="S582" s="68"/>
      <c r="T582" s="68"/>
      <c r="U582" s="68"/>
      <c r="V582" s="68"/>
      <c r="W582" s="68"/>
      <c r="X582" s="68"/>
      <c r="Y582" s="68"/>
    </row>
    <row r="583" spans="1:25" s="96" customFormat="1" ht="12">
      <c r="A583" s="68"/>
      <c r="G583" s="67"/>
      <c r="H583" s="67"/>
      <c r="I583" s="67"/>
      <c r="J583" s="67"/>
      <c r="K583" s="67"/>
      <c r="L583" s="67"/>
      <c r="M583" s="67"/>
      <c r="N583" s="68"/>
      <c r="O583" s="68"/>
      <c r="P583" s="68"/>
      <c r="Q583" s="68"/>
      <c r="R583" s="68"/>
      <c r="S583" s="68"/>
      <c r="T583" s="68"/>
      <c r="U583" s="68"/>
      <c r="V583" s="68"/>
      <c r="W583" s="68"/>
      <c r="X583" s="68"/>
      <c r="Y583" s="68"/>
    </row>
    <row r="584" spans="1:25" s="96" customFormat="1" ht="12">
      <c r="A584" s="68"/>
      <c r="G584" s="67"/>
      <c r="H584" s="67"/>
      <c r="I584" s="67"/>
      <c r="J584" s="67"/>
      <c r="K584" s="67"/>
      <c r="L584" s="67"/>
      <c r="M584" s="67"/>
      <c r="N584" s="68"/>
      <c r="O584" s="68"/>
      <c r="P584" s="68"/>
      <c r="Q584" s="68"/>
      <c r="R584" s="68"/>
      <c r="S584" s="68"/>
      <c r="T584" s="68"/>
      <c r="U584" s="68"/>
      <c r="V584" s="68"/>
      <c r="W584" s="68"/>
      <c r="X584" s="68"/>
      <c r="Y584" s="68"/>
    </row>
    <row r="585" spans="1:25" s="96" customFormat="1" ht="12">
      <c r="A585" s="68"/>
      <c r="G585" s="67"/>
      <c r="H585" s="67"/>
      <c r="I585" s="67"/>
      <c r="J585" s="67"/>
      <c r="K585" s="67"/>
      <c r="L585" s="67"/>
      <c r="M585" s="67"/>
      <c r="N585" s="68"/>
      <c r="O585" s="68"/>
      <c r="P585" s="68"/>
      <c r="Q585" s="68"/>
      <c r="R585" s="68"/>
      <c r="S585" s="68"/>
      <c r="T585" s="68"/>
      <c r="U585" s="68"/>
      <c r="V585" s="68"/>
      <c r="W585" s="68"/>
      <c r="X585" s="68"/>
      <c r="Y585" s="68"/>
    </row>
    <row r="586" spans="1:25" s="96" customFormat="1" ht="12">
      <c r="A586" s="68"/>
      <c r="G586" s="67"/>
      <c r="H586" s="67"/>
      <c r="I586" s="67"/>
      <c r="J586" s="67"/>
      <c r="K586" s="67"/>
      <c r="L586" s="67"/>
      <c r="M586" s="67"/>
      <c r="N586" s="68"/>
      <c r="O586" s="68"/>
      <c r="P586" s="68"/>
      <c r="Q586" s="68"/>
      <c r="R586" s="68"/>
      <c r="S586" s="68"/>
      <c r="T586" s="68"/>
      <c r="U586" s="68"/>
      <c r="V586" s="68"/>
      <c r="W586" s="68"/>
      <c r="X586" s="68"/>
      <c r="Y586" s="68"/>
    </row>
    <row r="587" spans="1:25" s="96" customFormat="1" ht="12">
      <c r="A587" s="68"/>
      <c r="G587" s="67"/>
      <c r="H587" s="67"/>
      <c r="I587" s="67"/>
      <c r="J587" s="67"/>
      <c r="K587" s="67"/>
      <c r="L587" s="67"/>
      <c r="M587" s="67"/>
      <c r="N587" s="68"/>
      <c r="O587" s="68"/>
      <c r="P587" s="68"/>
      <c r="Q587" s="68"/>
      <c r="R587" s="68"/>
      <c r="S587" s="68"/>
      <c r="T587" s="68"/>
      <c r="U587" s="68"/>
      <c r="V587" s="68"/>
      <c r="W587" s="68"/>
      <c r="X587" s="68"/>
      <c r="Y587" s="68"/>
    </row>
    <row r="588" spans="1:25" s="96" customFormat="1" ht="12">
      <c r="A588" s="68"/>
      <c r="G588" s="67"/>
      <c r="H588" s="67"/>
      <c r="I588" s="67"/>
      <c r="J588" s="67"/>
      <c r="K588" s="67"/>
      <c r="L588" s="67"/>
      <c r="M588" s="67"/>
      <c r="N588" s="68"/>
      <c r="O588" s="68"/>
      <c r="P588" s="68"/>
      <c r="Q588" s="68"/>
      <c r="R588" s="68"/>
      <c r="S588" s="68"/>
      <c r="T588" s="68"/>
      <c r="U588" s="68"/>
      <c r="V588" s="68"/>
      <c r="W588" s="68"/>
      <c r="X588" s="68"/>
      <c r="Y588" s="68"/>
    </row>
    <row r="589" spans="1:25" s="96" customFormat="1" ht="12">
      <c r="A589" s="68"/>
      <c r="G589" s="67"/>
      <c r="H589" s="67"/>
      <c r="I589" s="67"/>
      <c r="J589" s="67"/>
      <c r="K589" s="67"/>
      <c r="L589" s="67"/>
      <c r="M589" s="67"/>
      <c r="N589" s="68"/>
      <c r="O589" s="68"/>
      <c r="P589" s="68"/>
      <c r="Q589" s="68"/>
      <c r="R589" s="68"/>
      <c r="S589" s="68"/>
      <c r="T589" s="68"/>
      <c r="U589" s="68"/>
      <c r="V589" s="68"/>
      <c r="W589" s="68"/>
      <c r="X589" s="68"/>
      <c r="Y589" s="68"/>
    </row>
    <row r="590" spans="1:25" s="96" customFormat="1" ht="12">
      <c r="A590" s="68"/>
      <c r="G590" s="67"/>
      <c r="H590" s="67"/>
      <c r="I590" s="67"/>
      <c r="J590" s="67"/>
      <c r="K590" s="67"/>
      <c r="L590" s="67"/>
      <c r="M590" s="67"/>
      <c r="N590" s="68"/>
      <c r="O590" s="68"/>
      <c r="P590" s="68"/>
      <c r="Q590" s="68"/>
      <c r="R590" s="68"/>
      <c r="S590" s="68"/>
      <c r="T590" s="68"/>
      <c r="U590" s="68"/>
      <c r="V590" s="68"/>
      <c r="W590" s="68"/>
      <c r="X590" s="68"/>
      <c r="Y590" s="68"/>
    </row>
    <row r="591" spans="1:25" s="96" customFormat="1" ht="12">
      <c r="A591" s="68"/>
      <c r="G591" s="67"/>
      <c r="H591" s="67"/>
      <c r="I591" s="67"/>
      <c r="J591" s="67"/>
      <c r="K591" s="67"/>
      <c r="L591" s="67"/>
      <c r="M591" s="67"/>
      <c r="N591" s="68"/>
      <c r="O591" s="68"/>
      <c r="P591" s="68"/>
      <c r="Q591" s="68"/>
      <c r="R591" s="68"/>
      <c r="S591" s="68"/>
      <c r="T591" s="68"/>
      <c r="U591" s="68"/>
      <c r="V591" s="68"/>
      <c r="W591" s="68"/>
      <c r="X591" s="68"/>
      <c r="Y591" s="68"/>
    </row>
    <row r="592" spans="1:25" s="96" customFormat="1" ht="12">
      <c r="A592" s="68"/>
      <c r="G592" s="67"/>
      <c r="H592" s="67"/>
      <c r="I592" s="67"/>
      <c r="J592" s="67"/>
      <c r="K592" s="67"/>
      <c r="L592" s="67"/>
      <c r="M592" s="67"/>
      <c r="N592" s="68"/>
      <c r="O592" s="68"/>
      <c r="P592" s="68"/>
      <c r="Q592" s="68"/>
      <c r="R592" s="68"/>
      <c r="S592" s="68"/>
      <c r="T592" s="68"/>
      <c r="U592" s="68"/>
      <c r="V592" s="68"/>
      <c r="W592" s="68"/>
      <c r="X592" s="68"/>
      <c r="Y592" s="68"/>
    </row>
    <row r="593" spans="1:25" s="96" customFormat="1" ht="12">
      <c r="A593" s="68"/>
      <c r="G593" s="67"/>
      <c r="H593" s="67"/>
      <c r="I593" s="67"/>
      <c r="J593" s="67"/>
      <c r="K593" s="67"/>
      <c r="L593" s="67"/>
      <c r="M593" s="67"/>
      <c r="N593" s="68"/>
      <c r="O593" s="68"/>
      <c r="P593" s="68"/>
      <c r="Q593" s="68"/>
      <c r="R593" s="68"/>
      <c r="S593" s="68"/>
      <c r="T593" s="68"/>
      <c r="U593" s="68"/>
      <c r="V593" s="68"/>
      <c r="W593" s="68"/>
      <c r="X593" s="68"/>
      <c r="Y593" s="68"/>
    </row>
    <row r="594" spans="1:25" s="96" customFormat="1" ht="12">
      <c r="A594" s="68"/>
      <c r="G594" s="67"/>
      <c r="H594" s="67"/>
      <c r="I594" s="67"/>
      <c r="J594" s="67"/>
      <c r="K594" s="67"/>
      <c r="L594" s="67"/>
      <c r="M594" s="67"/>
      <c r="N594" s="68"/>
      <c r="O594" s="68"/>
      <c r="P594" s="68"/>
      <c r="Q594" s="68"/>
      <c r="R594" s="68"/>
      <c r="S594" s="68"/>
      <c r="T594" s="68"/>
      <c r="U594" s="68"/>
      <c r="V594" s="68"/>
      <c r="W594" s="68"/>
      <c r="X594" s="68"/>
      <c r="Y594" s="68"/>
    </row>
    <row r="595" spans="1:25" s="96" customFormat="1" ht="12">
      <c r="A595" s="68"/>
      <c r="G595" s="67"/>
      <c r="H595" s="67"/>
      <c r="I595" s="67"/>
      <c r="J595" s="67"/>
      <c r="K595" s="67"/>
      <c r="L595" s="67"/>
      <c r="M595" s="67"/>
      <c r="N595" s="68"/>
      <c r="O595" s="68"/>
      <c r="P595" s="68"/>
      <c r="Q595" s="68"/>
      <c r="R595" s="68"/>
      <c r="S595" s="68"/>
      <c r="T595" s="68"/>
      <c r="U595" s="68"/>
      <c r="V595" s="68"/>
      <c r="W595" s="68"/>
      <c r="X595" s="68"/>
      <c r="Y595" s="68"/>
    </row>
    <row r="596" spans="1:25" s="96" customFormat="1" ht="12">
      <c r="A596" s="68"/>
      <c r="G596" s="67"/>
      <c r="H596" s="67"/>
      <c r="I596" s="67"/>
      <c r="J596" s="67"/>
      <c r="K596" s="67"/>
      <c r="L596" s="67"/>
      <c r="M596" s="67"/>
      <c r="N596" s="68"/>
      <c r="O596" s="68"/>
      <c r="P596" s="68"/>
      <c r="Q596" s="68"/>
      <c r="R596" s="68"/>
      <c r="S596" s="68"/>
      <c r="T596" s="68"/>
      <c r="U596" s="68"/>
      <c r="V596" s="68"/>
      <c r="W596" s="68"/>
      <c r="X596" s="68"/>
      <c r="Y596" s="68"/>
    </row>
    <row r="597" spans="1:25" s="96" customFormat="1" ht="12">
      <c r="A597" s="68"/>
      <c r="G597" s="67"/>
      <c r="H597" s="67"/>
      <c r="I597" s="67"/>
      <c r="J597" s="67"/>
      <c r="K597" s="67"/>
      <c r="L597" s="67"/>
      <c r="M597" s="67"/>
      <c r="N597" s="68"/>
      <c r="O597" s="68"/>
      <c r="P597" s="68"/>
      <c r="Q597" s="68"/>
      <c r="R597" s="68"/>
      <c r="S597" s="68"/>
      <c r="T597" s="68"/>
      <c r="U597" s="68"/>
      <c r="V597" s="68"/>
      <c r="W597" s="68"/>
      <c r="X597" s="68"/>
      <c r="Y597" s="68"/>
    </row>
    <row r="598" spans="1:25" s="96" customFormat="1" ht="12">
      <c r="A598" s="68"/>
      <c r="G598" s="67"/>
      <c r="H598" s="67"/>
      <c r="I598" s="67"/>
      <c r="J598" s="67"/>
      <c r="K598" s="67"/>
      <c r="L598" s="67"/>
      <c r="M598" s="67"/>
      <c r="N598" s="68"/>
      <c r="O598" s="68"/>
      <c r="P598" s="68"/>
      <c r="Q598" s="68"/>
      <c r="R598" s="68"/>
      <c r="S598" s="68"/>
      <c r="T598" s="68"/>
      <c r="U598" s="68"/>
      <c r="V598" s="68"/>
      <c r="W598" s="68"/>
      <c r="X598" s="68"/>
      <c r="Y598" s="68"/>
    </row>
    <row r="599" spans="1:25" s="96" customFormat="1" ht="12">
      <c r="A599" s="68"/>
      <c r="G599" s="67"/>
      <c r="H599" s="67"/>
      <c r="I599" s="67"/>
      <c r="J599" s="67"/>
      <c r="K599" s="67"/>
      <c r="L599" s="67"/>
      <c r="M599" s="67"/>
      <c r="N599" s="68"/>
      <c r="O599" s="68"/>
      <c r="P599" s="68"/>
      <c r="Q599" s="68"/>
      <c r="R599" s="68"/>
      <c r="S599" s="68"/>
      <c r="T599" s="68"/>
      <c r="U599" s="68"/>
      <c r="V599" s="68"/>
      <c r="W599" s="68"/>
      <c r="X599" s="68"/>
      <c r="Y599" s="68"/>
    </row>
    <row r="600" spans="1:25" s="96" customFormat="1" ht="12">
      <c r="A600" s="68"/>
      <c r="G600" s="67"/>
      <c r="H600" s="67"/>
      <c r="I600" s="67"/>
      <c r="J600" s="67"/>
      <c r="K600" s="67"/>
      <c r="L600" s="67"/>
      <c r="M600" s="67"/>
      <c r="N600" s="68"/>
      <c r="O600" s="68"/>
      <c r="P600" s="68"/>
      <c r="Q600" s="68"/>
      <c r="R600" s="68"/>
      <c r="S600" s="68"/>
      <c r="T600" s="68"/>
      <c r="U600" s="68"/>
      <c r="V600" s="68"/>
      <c r="W600" s="68"/>
      <c r="X600" s="68"/>
      <c r="Y600" s="68"/>
    </row>
    <row r="601" spans="1:25" s="96" customFormat="1" ht="12">
      <c r="A601" s="68"/>
      <c r="G601" s="67"/>
      <c r="H601" s="67"/>
      <c r="I601" s="67"/>
      <c r="J601" s="67"/>
      <c r="K601" s="67"/>
      <c r="L601" s="67"/>
      <c r="M601" s="67"/>
      <c r="N601" s="68"/>
      <c r="O601" s="68"/>
      <c r="P601" s="68"/>
      <c r="Q601" s="68"/>
      <c r="R601" s="68"/>
      <c r="S601" s="68"/>
      <c r="T601" s="68"/>
      <c r="U601" s="68"/>
      <c r="V601" s="68"/>
      <c r="W601" s="68"/>
      <c r="X601" s="68"/>
      <c r="Y601" s="68"/>
    </row>
    <row r="602" spans="1:25" s="96" customFormat="1" ht="12">
      <c r="A602" s="68"/>
      <c r="G602" s="67"/>
      <c r="H602" s="67"/>
      <c r="I602" s="67"/>
      <c r="J602" s="67"/>
      <c r="K602" s="67"/>
      <c r="L602" s="67"/>
      <c r="M602" s="67"/>
      <c r="N602" s="68"/>
      <c r="O602" s="68"/>
      <c r="P602" s="68"/>
      <c r="Q602" s="68"/>
      <c r="R602" s="68"/>
      <c r="S602" s="68"/>
      <c r="T602" s="68"/>
      <c r="U602" s="68"/>
      <c r="V602" s="68"/>
      <c r="W602" s="68"/>
      <c r="X602" s="68"/>
      <c r="Y602" s="68"/>
    </row>
  </sheetData>
  <sheetProtection/>
  <mergeCells count="3">
    <mergeCell ref="A5:F5"/>
    <mergeCell ref="A6:A7"/>
    <mergeCell ref="C7:F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3"/>
  <sheetViews>
    <sheetView zoomScalePageLayoutView="0" workbookViewId="0" topLeftCell="B1">
      <pane ySplit="5" topLeftCell="A6" activePane="bottomLeft" state="frozen"/>
      <selection pane="topLeft" activeCell="B7" sqref="B7:B9"/>
      <selection pane="bottomLeft" activeCell="B7" sqref="B7:B9"/>
    </sheetView>
  </sheetViews>
  <sheetFormatPr defaultColWidth="9.140625" defaultRowHeight="15"/>
  <cols>
    <col min="1" max="1" width="8.421875" style="1" hidden="1" customWidth="1"/>
    <col min="2" max="2" width="18.8515625" style="1" customWidth="1"/>
    <col min="3" max="3" width="11.421875" style="1" customWidth="1"/>
    <col min="4" max="4" width="7.00390625" style="1" customWidth="1"/>
    <col min="5" max="5" width="10.140625" style="1" customWidth="1"/>
    <col min="6" max="6" width="6.28125" style="1" customWidth="1"/>
    <col min="7" max="7" width="16.140625" style="1" customWidth="1"/>
    <col min="8" max="20" width="11.8515625" style="1" customWidth="1"/>
    <col min="21" max="16384" width="9.140625" style="1" customWidth="1"/>
  </cols>
  <sheetData>
    <row r="1" spans="2:20" ht="40.5">
      <c r="B1" s="20" t="s">
        <v>17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2:20" ht="20.25">
      <c r="B2" s="20"/>
      <c r="C2" s="3"/>
      <c r="D2" s="3"/>
      <c r="E2" s="3"/>
      <c r="F2" s="3"/>
      <c r="G2" s="3"/>
      <c r="H2" s="3"/>
      <c r="I2" s="3"/>
      <c r="J2" s="3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35" ht="16.5">
      <c r="B3" s="4"/>
      <c r="C3" s="4"/>
      <c r="D3" s="4"/>
      <c r="E3" s="4"/>
      <c r="F3" s="4"/>
      <c r="G3" s="4"/>
      <c r="H3" s="4"/>
      <c r="I3" s="4"/>
      <c r="J3" s="4"/>
      <c r="K3" s="32"/>
      <c r="L3" s="33"/>
      <c r="M3" s="33"/>
      <c r="N3" s="33"/>
      <c r="O3" s="33"/>
      <c r="P3" s="34"/>
      <c r="Q3" s="36" t="s">
        <v>41</v>
      </c>
      <c r="R3" s="37"/>
      <c r="S3" s="36"/>
      <c r="T3" s="37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s="5" customFormat="1" ht="34.5" customHeight="1">
      <c r="A4" s="183" t="s">
        <v>1</v>
      </c>
      <c r="B4" s="185" t="s">
        <v>2</v>
      </c>
      <c r="C4" s="159" t="s">
        <v>21</v>
      </c>
      <c r="D4" s="160"/>
      <c r="E4" s="159" t="s">
        <v>20</v>
      </c>
      <c r="F4" s="160"/>
      <c r="G4" s="22" t="s">
        <v>22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"/>
    </row>
    <row r="5" spans="1:35" s="5" customFormat="1" ht="69" customHeight="1">
      <c r="A5" s="184"/>
      <c r="B5" s="186"/>
      <c r="C5" s="161"/>
      <c r="D5" s="162"/>
      <c r="E5" s="161"/>
      <c r="F5" s="162"/>
      <c r="G5" s="17" t="s">
        <v>32</v>
      </c>
      <c r="H5" s="17" t="s">
        <v>23</v>
      </c>
      <c r="I5" s="17" t="s">
        <v>24</v>
      </c>
      <c r="J5" s="17" t="s">
        <v>25</v>
      </c>
      <c r="K5" s="17" t="s">
        <v>26</v>
      </c>
      <c r="L5" s="17" t="s">
        <v>27</v>
      </c>
      <c r="M5" s="17" t="s">
        <v>28</v>
      </c>
      <c r="N5" s="17" t="s">
        <v>29</v>
      </c>
      <c r="O5" s="17" t="s">
        <v>30</v>
      </c>
      <c r="P5" s="17" t="s">
        <v>31</v>
      </c>
      <c r="Q5" s="35" t="s">
        <v>37</v>
      </c>
      <c r="R5" s="35" t="s">
        <v>38</v>
      </c>
      <c r="S5" s="35" t="s">
        <v>39</v>
      </c>
      <c r="T5" s="35" t="s">
        <v>40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4"/>
    </row>
    <row r="6" spans="2:35" s="5" customFormat="1" ht="15" customHeight="1">
      <c r="B6" s="12" t="s">
        <v>4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23" ht="33">
      <c r="A7" s="187" t="s">
        <v>3</v>
      </c>
      <c r="B7" s="178" t="s">
        <v>16</v>
      </c>
      <c r="C7" s="21">
        <v>1435</v>
      </c>
      <c r="D7" s="8" t="s">
        <v>19</v>
      </c>
      <c r="E7" s="19">
        <v>1745.82</v>
      </c>
      <c r="F7" s="8" t="s">
        <v>19</v>
      </c>
      <c r="G7" s="27" t="s">
        <v>33</v>
      </c>
      <c r="H7" s="29">
        <f>C7</f>
        <v>1435</v>
      </c>
      <c r="I7" s="29">
        <f>H7</f>
        <v>1435</v>
      </c>
      <c r="J7" s="25">
        <f>I7*1.04</f>
        <v>1492.4</v>
      </c>
      <c r="K7" s="29">
        <f>J7</f>
        <v>1492.4</v>
      </c>
      <c r="L7" s="25">
        <f>K7*1.04</f>
        <v>1552.0960000000002</v>
      </c>
      <c r="M7" s="29">
        <f>L7</f>
        <v>1552.0960000000002</v>
      </c>
      <c r="N7" s="25">
        <f>M7*1.04</f>
        <v>1614.1798400000002</v>
      </c>
      <c r="O7" s="29">
        <f>N7</f>
        <v>1614.1798400000002</v>
      </c>
      <c r="P7" s="25">
        <f>O7*1.04</f>
        <v>1678.7470336000003</v>
      </c>
      <c r="Q7" s="29">
        <f>P7</f>
        <v>1678.7470336000003</v>
      </c>
      <c r="R7" s="25">
        <f>E7</f>
        <v>1745.82</v>
      </c>
      <c r="S7" s="29">
        <f>R7</f>
        <v>1745.82</v>
      </c>
      <c r="T7" s="25">
        <f>S7</f>
        <v>1745.82</v>
      </c>
      <c r="U7" s="6"/>
      <c r="V7" s="6"/>
      <c r="W7" s="6"/>
    </row>
    <row r="8" spans="1:20" ht="33">
      <c r="A8" s="187"/>
      <c r="B8" s="179"/>
      <c r="C8" s="181">
        <f>ROUND((C7*1.2),0)</f>
        <v>1722</v>
      </c>
      <c r="D8" s="165" t="s">
        <v>18</v>
      </c>
      <c r="E8" s="163">
        <f>ROUND((E7*1.2),20)</f>
        <v>2094.984</v>
      </c>
      <c r="F8" s="165" t="s">
        <v>18</v>
      </c>
      <c r="G8" s="27" t="s">
        <v>34</v>
      </c>
      <c r="H8" s="30">
        <f>ROUND((H7*1.2),2)</f>
        <v>1722</v>
      </c>
      <c r="I8" s="30">
        <f aca="true" t="shared" si="0" ref="I8:P8">ROUND((I7*1.2),2)</f>
        <v>1722</v>
      </c>
      <c r="J8" s="28">
        <f t="shared" si="0"/>
        <v>1790.88</v>
      </c>
      <c r="K8" s="30">
        <f t="shared" si="0"/>
        <v>1790.88</v>
      </c>
      <c r="L8" s="28">
        <f t="shared" si="0"/>
        <v>1862.52</v>
      </c>
      <c r="M8" s="30">
        <f t="shared" si="0"/>
        <v>1862.52</v>
      </c>
      <c r="N8" s="28">
        <f t="shared" si="0"/>
        <v>1937.02</v>
      </c>
      <c r="O8" s="30">
        <f t="shared" si="0"/>
        <v>1937.02</v>
      </c>
      <c r="P8" s="28">
        <f t="shared" si="0"/>
        <v>2014.5</v>
      </c>
      <c r="Q8" s="30">
        <f>ROUND((Q7*1.2),2)</f>
        <v>2014.5</v>
      </c>
      <c r="R8" s="28">
        <f>ROUND((R7*1.2),2)</f>
        <v>2094.98</v>
      </c>
      <c r="S8" s="30">
        <f>ROUND((S7*1.2),2)</f>
        <v>2094.98</v>
      </c>
      <c r="T8" s="28">
        <f>ROUND((T7*1.2),2)</f>
        <v>2094.98</v>
      </c>
    </row>
    <row r="9" spans="1:20" ht="33">
      <c r="A9" s="188"/>
      <c r="B9" s="180"/>
      <c r="C9" s="182"/>
      <c r="D9" s="166"/>
      <c r="E9" s="167"/>
      <c r="F9" s="166"/>
      <c r="G9" s="23" t="s">
        <v>35</v>
      </c>
      <c r="H9" s="24">
        <v>0</v>
      </c>
      <c r="I9" s="24">
        <f>(I8-H8)/H8</f>
        <v>0</v>
      </c>
      <c r="J9" s="24">
        <f aca="true" t="shared" si="1" ref="J9:P9">(J8-I8)/I8</f>
        <v>0.04000000000000006</v>
      </c>
      <c r="K9" s="24">
        <f t="shared" si="1"/>
        <v>0</v>
      </c>
      <c r="L9" s="24">
        <f t="shared" si="1"/>
        <v>0.040002680246582614</v>
      </c>
      <c r="M9" s="24">
        <f t="shared" si="1"/>
        <v>0</v>
      </c>
      <c r="N9" s="24">
        <f t="shared" si="1"/>
        <v>0.039999570474411016</v>
      </c>
      <c r="O9" s="24">
        <f t="shared" si="1"/>
        <v>0</v>
      </c>
      <c r="P9" s="24">
        <f t="shared" si="1"/>
        <v>0.03999958699445541</v>
      </c>
      <c r="Q9" s="24">
        <f>(Q8-P8)/P8</f>
        <v>0</v>
      </c>
      <c r="R9" s="24">
        <f>(R8-Q8)/Q8</f>
        <v>0.03995035989079177</v>
      </c>
      <c r="S9" s="24">
        <f>(S8-R8)/R8</f>
        <v>0</v>
      </c>
      <c r="T9" s="24">
        <f>(T8-S8)/S8</f>
        <v>0</v>
      </c>
    </row>
    <row r="10" spans="2:20" ht="16.5">
      <c r="B10" s="12" t="s">
        <v>36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33">
      <c r="A11" s="175" t="s">
        <v>3</v>
      </c>
      <c r="B11" s="178" t="s">
        <v>16</v>
      </c>
      <c r="C11" s="21">
        <v>1460</v>
      </c>
      <c r="D11" s="8" t="s">
        <v>19</v>
      </c>
      <c r="E11" s="19">
        <v>1745.82</v>
      </c>
      <c r="F11" s="8" t="s">
        <v>19</v>
      </c>
      <c r="G11" s="27" t="s">
        <v>33</v>
      </c>
      <c r="H11" s="29">
        <f>C11</f>
        <v>1460</v>
      </c>
      <c r="I11" s="29">
        <f>H11</f>
        <v>1460</v>
      </c>
      <c r="J11" s="25">
        <f>I11*1.04</f>
        <v>1518.4</v>
      </c>
      <c r="K11" s="29">
        <f>J11</f>
        <v>1518.4</v>
      </c>
      <c r="L11" s="25">
        <f>K11*1.04</f>
        <v>1579.1360000000002</v>
      </c>
      <c r="M11" s="29">
        <f>L11</f>
        <v>1579.1360000000002</v>
      </c>
      <c r="N11" s="25">
        <f>M11*1.04</f>
        <v>1642.3014400000002</v>
      </c>
      <c r="O11" s="29">
        <f>N11</f>
        <v>1642.3014400000002</v>
      </c>
      <c r="P11" s="25">
        <f>O11*1.04</f>
        <v>1707.9934976000002</v>
      </c>
      <c r="Q11" s="29">
        <f>P11</f>
        <v>1707.9934976000002</v>
      </c>
      <c r="R11" s="25">
        <f>E11</f>
        <v>1745.82</v>
      </c>
      <c r="S11" s="29">
        <f>R11</f>
        <v>1745.82</v>
      </c>
      <c r="T11" s="25">
        <f>S11</f>
        <v>1745.82</v>
      </c>
    </row>
    <row r="12" spans="1:20" ht="33">
      <c r="A12" s="176"/>
      <c r="B12" s="179"/>
      <c r="C12" s="181">
        <f>ROUND((C11*1.2),0)</f>
        <v>1752</v>
      </c>
      <c r="D12" s="165" t="s">
        <v>18</v>
      </c>
      <c r="E12" s="163">
        <f>ROUND((E11*1.2),20)</f>
        <v>2094.984</v>
      </c>
      <c r="F12" s="165" t="s">
        <v>18</v>
      </c>
      <c r="G12" s="27" t="s">
        <v>34</v>
      </c>
      <c r="H12" s="30">
        <f>ROUND((H11*1.2),2)</f>
        <v>1752</v>
      </c>
      <c r="I12" s="30">
        <f aca="true" t="shared" si="2" ref="I12:O12">ROUND((I11*1.2),2)</f>
        <v>1752</v>
      </c>
      <c r="J12" s="28">
        <f aca="true" t="shared" si="3" ref="J12:P12">ROUND((J11*1.2),2)</f>
        <v>1822.08</v>
      </c>
      <c r="K12" s="30">
        <f t="shared" si="2"/>
        <v>1822.08</v>
      </c>
      <c r="L12" s="28">
        <f t="shared" si="3"/>
        <v>1894.96</v>
      </c>
      <c r="M12" s="30">
        <f t="shared" si="2"/>
        <v>1894.96</v>
      </c>
      <c r="N12" s="28">
        <f t="shared" si="3"/>
        <v>1970.76</v>
      </c>
      <c r="O12" s="30">
        <f t="shared" si="2"/>
        <v>1970.76</v>
      </c>
      <c r="P12" s="28">
        <f t="shared" si="3"/>
        <v>2049.59</v>
      </c>
      <c r="Q12" s="30">
        <f>ROUND((Q11*1.2),2)</f>
        <v>2049.59</v>
      </c>
      <c r="R12" s="28">
        <f>ROUND((R11*1.2),2)</f>
        <v>2094.98</v>
      </c>
      <c r="S12" s="30">
        <f>ROUND((S11*1.2),2)</f>
        <v>2094.98</v>
      </c>
      <c r="T12" s="28">
        <f>ROUND((T11*1.2),2)</f>
        <v>2094.98</v>
      </c>
    </row>
    <row r="13" spans="1:20" ht="33">
      <c r="A13" s="177"/>
      <c r="B13" s="180"/>
      <c r="C13" s="182"/>
      <c r="D13" s="166"/>
      <c r="E13" s="167"/>
      <c r="F13" s="166"/>
      <c r="G13" s="23" t="s">
        <v>15</v>
      </c>
      <c r="H13" s="26">
        <v>0</v>
      </c>
      <c r="I13" s="24">
        <f>(I12-H12)/H12</f>
        <v>0</v>
      </c>
      <c r="J13" s="24">
        <f aca="true" t="shared" si="4" ref="J13:P13">(J12-I12)/I12</f>
        <v>0.03999999999999996</v>
      </c>
      <c r="K13" s="24">
        <f t="shared" si="4"/>
        <v>0</v>
      </c>
      <c r="L13" s="24">
        <f t="shared" si="4"/>
        <v>0.03999824376536711</v>
      </c>
      <c r="M13" s="24">
        <f t="shared" si="4"/>
        <v>0</v>
      </c>
      <c r="N13" s="24">
        <f t="shared" si="4"/>
        <v>0.04000084434499934</v>
      </c>
      <c r="O13" s="24">
        <f t="shared" si="4"/>
        <v>0</v>
      </c>
      <c r="P13" s="24">
        <f t="shared" si="4"/>
        <v>0.03999979703261694</v>
      </c>
      <c r="Q13" s="24">
        <f>(Q12-P12)/P12</f>
        <v>0</v>
      </c>
      <c r="R13" s="24">
        <f>(R12-Q12)/Q12</f>
        <v>0.022145892593152715</v>
      </c>
      <c r="S13" s="24">
        <f>(S12-R12)/R12</f>
        <v>0</v>
      </c>
      <c r="T13" s="24">
        <f>(T12-S12)/S12</f>
        <v>0</v>
      </c>
    </row>
  </sheetData>
  <sheetProtection/>
  <mergeCells count="16">
    <mergeCell ref="A4:A5"/>
    <mergeCell ref="B4:B5"/>
    <mergeCell ref="A7:A9"/>
    <mergeCell ref="B7:B9"/>
    <mergeCell ref="C8:C9"/>
    <mergeCell ref="E8:E9"/>
    <mergeCell ref="E12:E13"/>
    <mergeCell ref="E4:F5"/>
    <mergeCell ref="D8:D9"/>
    <mergeCell ref="A11:A13"/>
    <mergeCell ref="B11:B13"/>
    <mergeCell ref="C4:D5"/>
    <mergeCell ref="C12:C13"/>
    <mergeCell ref="D12:D13"/>
    <mergeCell ref="F12:F13"/>
    <mergeCell ref="F8:F9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Aviakor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haritonova_ls</dc:creator>
  <cp:keywords/>
  <dc:description/>
  <cp:lastModifiedBy>Козлова М.В.</cp:lastModifiedBy>
  <cp:lastPrinted>2022-10-17T05:42:23Z</cp:lastPrinted>
  <dcterms:created xsi:type="dcterms:W3CDTF">2018-12-14T07:54:41Z</dcterms:created>
  <dcterms:modified xsi:type="dcterms:W3CDTF">2022-11-09T07:44:04Z</dcterms:modified>
  <cp:category/>
  <cp:version/>
  <cp:contentType/>
  <cp:contentStatus/>
</cp:coreProperties>
</file>