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2" activeTab="2"/>
  </bookViews>
  <sheets>
    <sheet name="цена кот.7 (ДЦТР) с 01.11.2020" sheetId="1" state="hidden" r:id="rId1"/>
    <sheet name="Пред.цена (ДЦТР) 2020-2024" sheetId="2" state="hidden" r:id="rId2"/>
    <sheet name="Нск 2021" sheetId="3" r:id="rId3"/>
    <sheet name="Пред.цена (ДЦТР) 2020-2024 (2)" sheetId="4" state="hidden" r:id="rId4"/>
    <sheet name="ИПЦ от 26.09.2020" sheetId="5" state="hidden" r:id="rId5"/>
  </sheets>
  <externalReferences>
    <externalReference r:id="rId8"/>
  </externalReferences>
  <definedNames>
    <definedName name="дол">'[1]ЗАПОЛНЕНИЕ'!$C$3</definedName>
    <definedName name="_xlnm.Print_Area" localSheetId="2">'Нск 2021'!$A$1:$P$19</definedName>
    <definedName name="фио">'[1]ЗАПОЛНЕНИЕ'!$C$4</definedName>
  </definedNames>
  <calcPr fullCalcOnLoad="1"/>
</workbook>
</file>

<file path=xl/sharedStrings.xml><?xml version="1.0" encoding="utf-8"?>
<sst xmlns="http://schemas.openxmlformats.org/spreadsheetml/2006/main" count="268" uniqueCount="98">
  <si>
    <t>График доведения до предельного уровня цены на тепловую энергию ООО "АВИАСПЕЦМОНТАЖ" на 2020-2024гг.</t>
  </si>
  <si>
    <t>Наменование единой теплоснабжающей организации</t>
  </si>
  <si>
    <t>Номер (код, индекс) системы теплоснабжения</t>
  </si>
  <si>
    <t>ООО "АВИАСПЕЦМОНТАЖ"</t>
  </si>
  <si>
    <t>Для потребителей на коллекторах источников тепловой энергии</t>
  </si>
  <si>
    <t>Утвержденный тариф на 2полугодие 2020г., руб./Гкал                (с НДС)</t>
  </si>
  <si>
    <t>2 полугодие 2020 г. -1полугодие 2021г.</t>
  </si>
  <si>
    <t>Доля, применяемая к индикативному предельному уровню цены на тепловую энергию (мощность), %</t>
  </si>
  <si>
    <t>График поэтапного равномерного доведения предельного уровня цены на тепловую энергию (мощность) до уровня, определяемого в соответствии с правилами определения в ЦЗТ</t>
  </si>
  <si>
    <t>Показателии</t>
  </si>
  <si>
    <t>Предельный уровень цены на тепловую энергию, руб./Гкал               (с НДС)</t>
  </si>
  <si>
    <t>2 полугодие 2021 г. -1полугодие 2022г.</t>
  </si>
  <si>
    <t>2 полугодие 2022 г. -1полугодие 2023г.</t>
  </si>
  <si>
    <t>2 полугодие 2023 г. -1полугодие 2024г.</t>
  </si>
  <si>
    <t>2 полугодие 2024 г.</t>
  </si>
  <si>
    <t>Рост цены, руб. (от предыдущего)</t>
  </si>
  <si>
    <t>96, 97, 98</t>
  </si>
  <si>
    <t>Цена на тепловую энергию (мощность) для потребителей ООО "АВИАСПЕЦМОНТАЖ", определенная с учетом положений пунктов 2.1.7-2.1.10. Соглашения об исполнении схемы теплоснабжения г.о. Самара от ___________________ 2020 г.</t>
  </si>
  <si>
    <t xml:space="preserve"> (с НДС)</t>
  </si>
  <si>
    <t xml:space="preserve"> (без НДС)</t>
  </si>
  <si>
    <r>
      <t>Индикативный предельный уровень цены</t>
    </r>
    <r>
      <rPr>
        <sz val="11"/>
        <color indexed="10"/>
        <rFont val="Arial Narrow"/>
        <family val="2"/>
      </rPr>
      <t xml:space="preserve"> на 2020 год</t>
    </r>
    <r>
      <rPr>
        <sz val="11"/>
        <color indexed="8"/>
        <rFont val="Arial Narrow"/>
        <family val="2"/>
      </rPr>
      <t xml:space="preserve">, руб./Гкал         </t>
    </r>
  </si>
  <si>
    <t xml:space="preserve">Утвержденный тариф на 2полугодие 2020г., руб./Гкал                                      (Приказ ДЦТРО СО от 17.12.2019г. №701)     </t>
  </si>
  <si>
    <t>Цена на тепловую энергию (мощность) с учетом календарной разбивки</t>
  </si>
  <si>
    <t>с 01.07.2020г. по 31.12.2020г.</t>
  </si>
  <si>
    <t>с 01.01.2021г. по 30.06.2021г.</t>
  </si>
  <si>
    <t>с 01.07.2021г. по 31.12.2021г.</t>
  </si>
  <si>
    <t>с 01.01.2022г. по 30.06.2022г.</t>
  </si>
  <si>
    <t>с 01.07.2022г. по 31.12.2022г.</t>
  </si>
  <si>
    <t>с 01.01.2023г. по 30.06.2023г.</t>
  </si>
  <si>
    <t>с 01.07.2023г. по 31.12.2023г.</t>
  </si>
  <si>
    <t>с 01.01.2024г. по 30.06.2024г.</t>
  </si>
  <si>
    <t>с 01.07.2024г. по 31.12.2024г.</t>
  </si>
  <si>
    <t>Период действия</t>
  </si>
  <si>
    <t>Цена, руб./Гкал (без НДС)</t>
  </si>
  <si>
    <t>Цена, руб./Гкал (с НДС)</t>
  </si>
  <si>
    <t>Рост цены, % (от предыдущего)</t>
  </si>
  <si>
    <t>Для потребителей, в случае отсутствия дифференциации тарифов по схеме подключения</t>
  </si>
  <si>
    <t>с 01.01.2025г. по 30.06.2025г.</t>
  </si>
  <si>
    <t>с 01.07.2025г. по 31.12.2025г.</t>
  </si>
  <si>
    <t>с 01.01.2026г. по 30.06.2026г.</t>
  </si>
  <si>
    <t>с 01.07.2026г. по 31.12.2026г.</t>
  </si>
  <si>
    <t>скрыть</t>
  </si>
  <si>
    <t>Предельный уровень цены на тепловую энергию, руб./Гкал               (без НДС)</t>
  </si>
  <si>
    <t xml:space="preserve">Индикативный предельный уровень цены на 2020 год, руб./Гкал   </t>
  </si>
  <si>
    <t>без НДС</t>
  </si>
  <si>
    <t xml:space="preserve"> с НДС </t>
  </si>
  <si>
    <t>с 01.11.2020г. по 31.12.2020г.</t>
  </si>
  <si>
    <t>.</t>
  </si>
  <si>
    <r>
      <t>Предельный уровень цены</t>
    </r>
    <r>
      <rPr>
        <sz val="11"/>
        <color indexed="10"/>
        <rFont val="Arial Narrow"/>
        <family val="2"/>
      </rPr>
      <t xml:space="preserve"> с 01.11.2020 по 31.12.2020 г.</t>
    </r>
    <r>
      <rPr>
        <sz val="11"/>
        <color indexed="8"/>
        <rFont val="Arial Narrow"/>
        <family val="2"/>
      </rPr>
      <t xml:space="preserve">, руб./Гкал         </t>
    </r>
  </si>
  <si>
    <t>Доля, применяемая к индикативному предельному уровню цены на тепловую энергию (мощность) на 2 полугодие 2020 г. -1полугодие 2021г., %</t>
  </si>
  <si>
    <t>г.о. Самара (Сайт правительства Самарской области от 20.12.2019 г, №62012192634).</t>
  </si>
  <si>
    <t>Цена на тепловую энергию (мощность) для потребителей ООО "АВИАСПЕЦМОНТАЖ", определенная с учетом положений пунктов 2.1.7-2.1.10. Соглашения об исполнении схемы теплоснабжения г.о. Самара от 30.09.2020 г. №896</t>
  </si>
  <si>
    <t xml:space="preserve">Индикативный предельный уровень цены на 2021 год, руб./Гкал   </t>
  </si>
  <si>
    <t>%</t>
  </si>
  <si>
    <t>Рост цены, руб. (от предыдущегобез НДС)</t>
  </si>
  <si>
    <t>пред.</t>
  </si>
  <si>
    <t>рост цены к пред.</t>
  </si>
  <si>
    <t>по граф.от индик.</t>
  </si>
  <si>
    <t>к дек.2020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</si>
  <si>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</si>
  <si>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</si>
  <si>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</si>
  <si>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</si>
  <si>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</si>
  <si>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sz val="13"/>
        <color indexed="62"/>
        <rFont val="Arial"/>
        <family val="2"/>
      </rPr>
      <t xml:space="preserve"> • </t>
    </r>
    <r>
      <rPr>
        <sz val="14"/>
        <rFont val="Arial"/>
        <family val="2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</si>
  <si>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</si>
  <si>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</si>
  <si>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</si>
  <si>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</si>
  <si>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</si>
  <si>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</si>
  <si>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</si>
  <si>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</si>
  <si>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</si>
  <si>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</si>
  <si>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</si>
  <si>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 xml:space="preserve">5. Приказ ДЦТР СО от 17.12.2019г. №701 "О корректировке тарифов в сфере теплоснабжения ООО "АВИАСПЕЦМОНТАЖ", </t>
  </si>
  <si>
    <t>не прим.</t>
  </si>
  <si>
    <t>ООО "СамРЭК-Эксплуатация"</t>
  </si>
  <si>
    <t>не прим</t>
  </si>
  <si>
    <t>-</t>
  </si>
  <si>
    <t>Информация о ценах на тепловую энергию (мощность) для потребителей ООО "СамРЭК-Эксплуатация", 
определенная с учетом пунктов 2.1.6. Соглашения об исполнении схемы теплоснабжения г.о. Новокуйбышевск от 15.03.2021 г.</t>
  </si>
  <si>
    <t>3 (в границах зоны деятельности котельной п. Маяк, котельная № 8-2)</t>
  </si>
  <si>
    <t>4 (в границах зоны деятельности котельной п. Шмидта, котельная № 8-3)</t>
  </si>
  <si>
    <t>5 (в границах зоны деятельности котельной п. Гранный, котельная № 8-4)</t>
  </si>
  <si>
    <t xml:space="preserve">Приказ ДЦТРО СО от 10 декабря 2020 г. N 693
</t>
  </si>
  <si>
    <t>с НДС</t>
  </si>
  <si>
    <t>система теплоснабжения</t>
  </si>
  <si>
    <t xml:space="preserve">Утвержденный тариф на 1 полугодие 2021г., руб./Гкал                                         </t>
  </si>
  <si>
    <t>Постановление Губернатора СО №38  от 26.02.2021 г.</t>
  </si>
  <si>
    <t xml:space="preserve"> без НДС</t>
  </si>
  <si>
    <t>Цена на тепловую энергию (мощность) , руб./Гкал</t>
  </si>
  <si>
    <t xml:space="preserve">Предельный уровень цены на 2022 год, руб./Гкал </t>
  </si>
  <si>
    <t xml:space="preserve">Индикативный предельный уровень цены на 2022 год, руб./Гкал </t>
  </si>
  <si>
    <t>Доля, применяемая к индикативному предельному уровню цены на тепловую энергию (мощность) на  2022г., %</t>
  </si>
  <si>
    <t>Приказ ДЦТР СО от 10.11.2021 г. №288</t>
  </si>
  <si>
    <t>Приказ ДЦТР СО от 10.11.2021 г. №289</t>
  </si>
  <si>
    <t>с 01.01.2022г. по 30.06.2022г (с НДС).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</si>
</sst>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00"/>
    <numFmt numFmtId="168" formatCode="#,##0.00000"/>
    <numFmt numFmtId="169" formatCode="0.0"/>
    <numFmt numFmtId="170" formatCode="0.000"/>
    <numFmt numFmtId="171" formatCode="#,##0.0"/>
    <numFmt numFmtId="172" formatCode="_-* #,##0.000\ _₽_-;\-* #,##0.000\ _₽_-;_-* &quot;-&quot;??\ _₽_-;_-@_-"/>
    <numFmt numFmtId="173" formatCode="_-* #,##0.0\ _₽_-;\-* #,##0.0\ _₽_-;_-* &quot;-&quot;??\ _₽_-;_-@_-"/>
    <numFmt numFmtId="174" formatCode="_-* #,##0\ _₽_-;\-* #,##0\ _₽_-;_-* &quot;-&quot;??\ _₽_-;_-@_-"/>
    <numFmt numFmtId="175" formatCode="_-* #,##0.000\ _₽_-;\-* #,##0.000\ _₽_-;_-* &quot;-&quot;???\ _₽_-;_-@_-"/>
    <numFmt numFmtId="176" formatCode="#,##0.00_ ;\-#,##0.00\ "/>
    <numFmt numFmtId="177" formatCode="_-* #,##0.0000\ _₽_-;\-* #,##0.0000\ _₽_-;_-* &quot;-&quot;???\ _₽_-;_-@_-"/>
    <numFmt numFmtId="178" formatCode="_-* #,##0.00000\ _₽_-;\-* #,##0.00000\ _₽_-;_-* &quot;-&quot;???\ _₽_-;_-@_-"/>
    <numFmt numFmtId="179" formatCode="_-* #,##0.000000\ _₽_-;\-* #,##0.000000\ _₽_-;_-* &quot;-&quot;???\ _₽_-;_-@_-"/>
    <numFmt numFmtId="180" formatCode="_-* #,##0.00\ _₽_-;\-* #,##0.00\ _₽_-;_-* &quot;-&quot;???\ _₽_-;_-@_-"/>
    <numFmt numFmtId="181" formatCode="#,##0.0_ ;\-#,##0.0\ "/>
    <numFmt numFmtId="182" formatCode="#,##0.000\ _₽;\-#,##0.000\ _₽"/>
    <numFmt numFmtId="183" formatCode="#,##0.000_ ;\-#,##0.000\ "/>
    <numFmt numFmtId="184" formatCode="_-* #,##0.0000\ _₽_-;\-* #,##0.0000\ _₽_-;_-* &quot;-&quot;??\ _₽_-;_-@_-"/>
    <numFmt numFmtId="185" formatCode="_-* #,##0.00000\ _₽_-;\-* #,##0.00000\ _₽_-;_-* &quot;-&quot;??\ _₽_-;_-@_-"/>
    <numFmt numFmtId="186" formatCode="_-* #,##0.0\ _₽_-;\-* #,##0.0\ _₽_-;_-* &quot;-&quot;???\ _₽_-;_-@_-"/>
    <numFmt numFmtId="187" formatCode="#,##0.0000_ ;\-#,##0.0000\ "/>
    <numFmt numFmtId="188" formatCode="_-* #,##0.0000\ _₽_-;\-* #,##0.0000\ _₽_-;_-* &quot;-&quot;????\ _₽_-;_-@_-"/>
    <numFmt numFmtId="189" formatCode="_-* #,##0.000\ _₽_-;\-* #,##0.000\ _₽_-;_-* &quot;-&quot;????\ _₽_-;_-@_-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_)"/>
    <numFmt numFmtId="197" formatCode="0.0_)"/>
    <numFmt numFmtId="198" formatCode="0.0%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"/>
      <family val="1"/>
    </font>
    <font>
      <sz val="13"/>
      <color indexed="6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Franklin Gothic Book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62"/>
      <name val="Arial"/>
      <family val="2"/>
    </font>
    <font>
      <b/>
      <sz val="11"/>
      <color indexed="62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i/>
      <sz val="12"/>
      <color indexed="62"/>
      <name val="Arial"/>
      <family val="2"/>
    </font>
    <font>
      <sz val="12"/>
      <color indexed="10"/>
      <name val="Arial"/>
      <family val="2"/>
    </font>
    <font>
      <sz val="10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6"/>
      <color rgb="FF203277"/>
      <name val="Arial"/>
      <family val="2"/>
    </font>
    <font>
      <b/>
      <sz val="11"/>
      <color rgb="FF203277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rgb="FF203277"/>
      <name val="Arial"/>
      <family val="2"/>
    </font>
    <font>
      <sz val="12"/>
      <color rgb="FF203277"/>
      <name val="Arial"/>
      <family val="2"/>
    </font>
    <font>
      <i/>
      <sz val="12"/>
      <color rgb="FF203277"/>
      <name val="Arial"/>
      <family val="2"/>
    </font>
    <font>
      <sz val="12"/>
      <color rgb="FFFF0000"/>
      <name val="Arial"/>
      <family val="2"/>
    </font>
    <font>
      <sz val="10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>
      <alignment/>
      <protection/>
    </xf>
    <xf numFmtId="196" fontId="8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Continuous" wrapText="1"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4" fontId="77" fillId="0" borderId="0" xfId="0" applyNumberFormat="1" applyFont="1" applyAlignment="1">
      <alignment horizontal="center"/>
    </xf>
    <xf numFmtId="0" fontId="77" fillId="0" borderId="10" xfId="0" applyFont="1" applyBorder="1" applyAlignment="1">
      <alignment horizontal="centerContinuous" vertical="top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top" wrapText="1"/>
    </xf>
    <xf numFmtId="4" fontId="77" fillId="0" borderId="10" xfId="0" applyNumberFormat="1" applyFont="1" applyBorder="1" applyAlignment="1">
      <alignment horizontal="left" wrapText="1"/>
    </xf>
    <xf numFmtId="4" fontId="77" fillId="0" borderId="10" xfId="0" applyNumberFormat="1" applyFont="1" applyBorder="1" applyAlignment="1">
      <alignment horizontal="center"/>
    </xf>
    <xf numFmtId="0" fontId="78" fillId="31" borderId="10" xfId="0" applyFont="1" applyFill="1" applyBorder="1" applyAlignment="1">
      <alignment horizontal="centerContinuous" vertical="center"/>
    </xf>
    <xf numFmtId="0" fontId="77" fillId="31" borderId="10" xfId="0" applyFont="1" applyFill="1" applyBorder="1" applyAlignment="1">
      <alignment horizontal="centerContinuous" vertical="center" wrapText="1"/>
    </xf>
    <xf numFmtId="10" fontId="77" fillId="0" borderId="10" xfId="0" applyNumberFormat="1" applyFont="1" applyBorder="1" applyAlignment="1">
      <alignment horizontal="center"/>
    </xf>
    <xf numFmtId="0" fontId="79" fillId="0" borderId="0" xfId="0" applyFont="1" applyAlignment="1">
      <alignment horizontal="centerContinuous"/>
    </xf>
    <xf numFmtId="0" fontId="77" fillId="0" borderId="0" xfId="0" applyFont="1" applyAlignment="1">
      <alignment horizontal="centerContinuous"/>
    </xf>
    <xf numFmtId="0" fontId="77" fillId="0" borderId="10" xfId="0" applyFont="1" applyBorder="1" applyAlignment="1">
      <alignment horizontal="center" vertical="top" wrapText="1"/>
    </xf>
    <xf numFmtId="4" fontId="80" fillId="0" borderId="10" xfId="0" applyNumberFormat="1" applyFont="1" applyBorder="1" applyAlignment="1">
      <alignment horizontal="center"/>
    </xf>
    <xf numFmtId="4" fontId="80" fillId="0" borderId="10" xfId="0" applyNumberFormat="1" applyFont="1" applyBorder="1" applyAlignment="1">
      <alignment horizontal="center" vertical="center"/>
    </xf>
    <xf numFmtId="0" fontId="79" fillId="0" borderId="0" xfId="0" applyFont="1" applyAlignment="1">
      <alignment horizontal="centerContinuous" wrapText="1"/>
    </xf>
    <xf numFmtId="4" fontId="4" fillId="0" borderId="10" xfId="0" applyNumberFormat="1" applyFont="1" applyBorder="1" applyAlignment="1">
      <alignment horizontal="center" vertical="center"/>
    </xf>
    <xf numFmtId="0" fontId="77" fillId="33" borderId="10" xfId="0" applyFont="1" applyFill="1" applyBorder="1" applyAlignment="1">
      <alignment horizontal="centerContinuous" vertical="top" wrapText="1"/>
    </xf>
    <xf numFmtId="4" fontId="77" fillId="33" borderId="10" xfId="0" applyNumberFormat="1" applyFont="1" applyFill="1" applyBorder="1" applyAlignment="1">
      <alignment horizontal="left" wrapText="1"/>
    </xf>
    <xf numFmtId="10" fontId="77" fillId="33" borderId="10" xfId="0" applyNumberFormat="1" applyFont="1" applyFill="1" applyBorder="1" applyAlignment="1">
      <alignment horizontal="center"/>
    </xf>
    <xf numFmtId="4" fontId="80" fillId="33" borderId="10" xfId="0" applyNumberFormat="1" applyFont="1" applyFill="1" applyBorder="1" applyAlignment="1">
      <alignment horizontal="center"/>
    </xf>
    <xf numFmtId="4" fontId="77" fillId="33" borderId="10" xfId="0" applyNumberFormat="1" applyFont="1" applyFill="1" applyBorder="1" applyAlignment="1">
      <alignment horizontal="center"/>
    </xf>
    <xf numFmtId="4" fontId="77" fillId="34" borderId="10" xfId="0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center"/>
    </xf>
    <xf numFmtId="4" fontId="77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0" fontId="77" fillId="34" borderId="0" xfId="0" applyFont="1" applyFill="1" applyAlignment="1">
      <alignment horizontal="centerContinuous" wrapText="1"/>
    </xf>
    <xf numFmtId="0" fontId="77" fillId="34" borderId="0" xfId="0" applyFont="1" applyFill="1" applyAlignment="1">
      <alignment horizontal="center" vertical="center" wrapText="1"/>
    </xf>
    <xf numFmtId="0" fontId="80" fillId="34" borderId="0" xfId="0" applyFont="1" applyFill="1" applyAlignment="1">
      <alignment horizontal="center" vertical="center" wrapText="1"/>
    </xf>
    <xf numFmtId="0" fontId="80" fillId="34" borderId="0" xfId="0" applyFont="1" applyFill="1" applyAlignment="1">
      <alignment horizontal="right" vertical="center"/>
    </xf>
    <xf numFmtId="0" fontId="80" fillId="0" borderId="10" xfId="0" applyFont="1" applyBorder="1" applyAlignment="1">
      <alignment horizontal="center" vertical="top" wrapText="1"/>
    </xf>
    <xf numFmtId="0" fontId="80" fillId="35" borderId="0" xfId="0" applyFont="1" applyFill="1" applyAlignment="1">
      <alignment horizontal="center" vertical="center" wrapText="1"/>
    </xf>
    <xf numFmtId="0" fontId="80" fillId="35" borderId="0" xfId="0" applyFont="1" applyFill="1" applyAlignment="1">
      <alignment horizontal="right" vertical="center"/>
    </xf>
    <xf numFmtId="4" fontId="80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77" fillId="0" borderId="10" xfId="0" applyFont="1" applyBorder="1" applyAlignment="1">
      <alignment horizontal="centerContinuous" vertical="center"/>
    </xf>
    <xf numFmtId="0" fontId="78" fillId="31" borderId="10" xfId="0" applyFont="1" applyFill="1" applyBorder="1" applyAlignment="1">
      <alignment horizontal="centerContinuous" vertical="center" wrapText="1"/>
    </xf>
    <xf numFmtId="4" fontId="81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Continuous" vertical="top" wrapText="1"/>
    </xf>
    <xf numFmtId="4" fontId="77" fillId="31" borderId="10" xfId="0" applyNumberFormat="1" applyFont="1" applyFill="1" applyBorder="1" applyAlignment="1">
      <alignment horizontal="centerContinuous" vertical="center" wrapText="1"/>
    </xf>
    <xf numFmtId="4" fontId="77" fillId="0" borderId="10" xfId="0" applyNumberFormat="1" applyFont="1" applyBorder="1" applyAlignment="1">
      <alignment horizontal="right" wrapText="1"/>
    </xf>
    <xf numFmtId="4" fontId="80" fillId="0" borderId="0" xfId="0" applyNumberFormat="1" applyFont="1" applyAlignment="1">
      <alignment/>
    </xf>
    <xf numFmtId="4" fontId="77" fillId="33" borderId="0" xfId="0" applyNumberFormat="1" applyFont="1" applyFill="1" applyAlignment="1">
      <alignment/>
    </xf>
    <xf numFmtId="10" fontId="77" fillId="33" borderId="0" xfId="0" applyNumberFormat="1" applyFont="1" applyFill="1" applyAlignment="1">
      <alignment/>
    </xf>
    <xf numFmtId="4" fontId="80" fillId="33" borderId="0" xfId="0" applyNumberFormat="1" applyFont="1" applyFill="1" applyAlignment="1">
      <alignment horizontal="center"/>
    </xf>
    <xf numFmtId="0" fontId="82" fillId="36" borderId="0" xfId="53" applyFont="1" applyFill="1" applyBorder="1" applyAlignment="1">
      <alignment/>
      <protection/>
    </xf>
    <xf numFmtId="0" fontId="83" fillId="36" borderId="0" xfId="53" applyFont="1" applyFill="1" applyBorder="1" applyAlignment="1">
      <alignment/>
      <protection/>
    </xf>
    <xf numFmtId="0" fontId="7" fillId="0" borderId="0" xfId="53" applyFont="1" applyFill="1" applyBorder="1">
      <alignment/>
      <protection/>
    </xf>
    <xf numFmtId="0" fontId="84" fillId="36" borderId="11" xfId="53" applyFont="1" applyFill="1" applyBorder="1" applyAlignment="1">
      <alignment vertical="top"/>
      <protection/>
    </xf>
    <xf numFmtId="0" fontId="85" fillId="36" borderId="11" xfId="53" applyFont="1" applyFill="1" applyBorder="1" applyAlignment="1">
      <alignment vertical="top"/>
      <protection/>
    </xf>
    <xf numFmtId="0" fontId="85" fillId="36" borderId="0" xfId="53" applyFont="1" applyFill="1" applyBorder="1" applyAlignment="1">
      <alignment vertical="top"/>
      <protection/>
    </xf>
    <xf numFmtId="0" fontId="84" fillId="0" borderId="12" xfId="53" applyFont="1" applyFill="1" applyBorder="1" applyAlignment="1">
      <alignment vertical="top"/>
      <protection/>
    </xf>
    <xf numFmtId="0" fontId="85" fillId="0" borderId="12" xfId="53" applyFont="1" applyFill="1" applyBorder="1" applyAlignment="1">
      <alignment vertical="top"/>
      <protection/>
    </xf>
    <xf numFmtId="0" fontId="84" fillId="0" borderId="0" xfId="53" applyFont="1" applyFill="1" applyBorder="1" applyAlignment="1">
      <alignment vertical="top"/>
      <protection/>
    </xf>
    <xf numFmtId="0" fontId="85" fillId="0" borderId="0" xfId="53" applyFont="1" applyFill="1" applyBorder="1" applyAlignment="1">
      <alignment vertical="top"/>
      <protection/>
    </xf>
    <xf numFmtId="0" fontId="82" fillId="0" borderId="0" xfId="53" applyFont="1" applyBorder="1" applyAlignment="1">
      <alignment vertical="center"/>
      <protection/>
    </xf>
    <xf numFmtId="196" fontId="10" fillId="0" borderId="13" xfId="54" applyFont="1" applyFill="1" applyBorder="1" applyAlignment="1" applyProtection="1">
      <alignment horizontal="center" vertical="center" wrapText="1"/>
      <protection locked="0"/>
    </xf>
    <xf numFmtId="196" fontId="10" fillId="0" borderId="14" xfId="54" applyFont="1" applyFill="1" applyBorder="1" applyAlignment="1" applyProtection="1">
      <alignment horizontal="center" vertical="center" wrapText="1"/>
      <protection locked="0"/>
    </xf>
    <xf numFmtId="196" fontId="11" fillId="0" borderId="0" xfId="54" applyFont="1" applyBorder="1">
      <alignment/>
      <protection/>
    </xf>
    <xf numFmtId="196" fontId="11" fillId="0" borderId="0" xfId="54" applyFont="1">
      <alignment/>
      <protection/>
    </xf>
    <xf numFmtId="196" fontId="10" fillId="0" borderId="15" xfId="54" applyFont="1" applyFill="1" applyBorder="1" applyAlignment="1" applyProtection="1">
      <alignment horizontal="center" vertical="center" wrapText="1"/>
      <protection locked="0"/>
    </xf>
    <xf numFmtId="0" fontId="86" fillId="36" borderId="16" xfId="53" applyFont="1" applyFill="1" applyBorder="1" applyAlignment="1">
      <alignment horizontal="left" vertical="center" wrapText="1" indent="2"/>
      <protection/>
    </xf>
    <xf numFmtId="1" fontId="87" fillId="36" borderId="17" xfId="53" applyNumberFormat="1" applyFont="1" applyFill="1" applyBorder="1" applyAlignment="1">
      <alignment horizontal="center" vertical="center"/>
      <protection/>
    </xf>
    <xf numFmtId="1" fontId="87" fillId="36" borderId="18" xfId="53" applyNumberFormat="1" applyFont="1" applyFill="1" applyBorder="1" applyAlignment="1">
      <alignment horizontal="center" vertical="center"/>
      <protection/>
    </xf>
    <xf numFmtId="1" fontId="87" fillId="36" borderId="19" xfId="53" applyNumberFormat="1" applyFont="1" applyFill="1" applyBorder="1" applyAlignment="1">
      <alignment horizontal="center" vertical="center"/>
      <protection/>
    </xf>
    <xf numFmtId="196" fontId="11" fillId="37" borderId="0" xfId="54" applyFont="1" applyFill="1" applyBorder="1">
      <alignment/>
      <protection/>
    </xf>
    <xf numFmtId="196" fontId="9" fillId="0" borderId="20" xfId="54" applyFont="1" applyFill="1" applyBorder="1" applyAlignment="1">
      <alignment vertical="center"/>
      <protection/>
    </xf>
    <xf numFmtId="197" fontId="9" fillId="0" borderId="21" xfId="54" applyNumberFormat="1" applyFont="1" applyFill="1" applyBorder="1" applyAlignment="1">
      <alignment horizontal="center" vertical="center"/>
      <protection/>
    </xf>
    <xf numFmtId="197" fontId="9" fillId="0" borderId="0" xfId="54" applyNumberFormat="1" applyFont="1" applyFill="1" applyBorder="1" applyAlignment="1">
      <alignment horizontal="center" vertical="center"/>
      <protection/>
    </xf>
    <xf numFmtId="197" fontId="9" fillId="0" borderId="22" xfId="54" applyNumberFormat="1" applyFont="1" applyFill="1" applyBorder="1" applyAlignment="1">
      <alignment horizontal="center" vertical="center"/>
      <protection/>
    </xf>
    <xf numFmtId="196" fontId="11" fillId="0" borderId="0" xfId="54" applyFont="1" applyFill="1" applyBorder="1">
      <alignment/>
      <protection/>
    </xf>
    <xf numFmtId="197" fontId="9" fillId="0" borderId="23" xfId="54" applyNumberFormat="1" applyFont="1" applyFill="1" applyBorder="1" applyAlignment="1">
      <alignment horizontal="center" vertical="center"/>
      <protection/>
    </xf>
    <xf numFmtId="0" fontId="86" fillId="36" borderId="24" xfId="53" applyFont="1" applyFill="1" applyBorder="1" applyAlignment="1">
      <alignment horizontal="left" vertical="center" wrapText="1" indent="2"/>
      <protection/>
    </xf>
    <xf numFmtId="1" fontId="87" fillId="36" borderId="25" xfId="53" applyNumberFormat="1" applyFont="1" applyFill="1" applyBorder="1" applyAlignment="1">
      <alignment horizontal="center" vertical="center"/>
      <protection/>
    </xf>
    <xf numFmtId="1" fontId="87" fillId="36" borderId="12" xfId="53" applyNumberFormat="1" applyFont="1" applyFill="1" applyBorder="1" applyAlignment="1">
      <alignment horizontal="center" vertical="center"/>
      <protection/>
    </xf>
    <xf numFmtId="1" fontId="87" fillId="36" borderId="26" xfId="53" applyNumberFormat="1" applyFont="1" applyFill="1" applyBorder="1" applyAlignment="1">
      <alignment horizontal="center" vertical="center"/>
      <protection/>
    </xf>
    <xf numFmtId="196" fontId="9" fillId="0" borderId="27" xfId="54" applyFont="1" applyFill="1" applyBorder="1" applyAlignment="1">
      <alignment vertical="center"/>
      <protection/>
    </xf>
    <xf numFmtId="197" fontId="9" fillId="0" borderId="28" xfId="54" applyNumberFormat="1" applyFont="1" applyFill="1" applyBorder="1" applyAlignment="1">
      <alignment horizontal="center" vertical="center"/>
      <protection/>
    </xf>
    <xf numFmtId="197" fontId="9" fillId="0" borderId="11" xfId="54" applyNumberFormat="1" applyFont="1" applyFill="1" applyBorder="1" applyAlignment="1">
      <alignment horizontal="center" vertical="center"/>
      <protection/>
    </xf>
    <xf numFmtId="197" fontId="9" fillId="0" borderId="29" xfId="54" applyNumberFormat="1" applyFont="1" applyFill="1" applyBorder="1" applyAlignment="1">
      <alignment horizontal="center" vertical="center"/>
      <protection/>
    </xf>
    <xf numFmtId="0" fontId="87" fillId="36" borderId="24" xfId="53" applyFont="1" applyFill="1" applyBorder="1" applyAlignment="1">
      <alignment horizontal="left" vertical="center" wrapText="1" indent="2"/>
      <protection/>
    </xf>
    <xf numFmtId="0" fontId="88" fillId="36" borderId="24" xfId="53" applyFont="1" applyFill="1" applyBorder="1" applyAlignment="1">
      <alignment horizontal="left" vertical="center" wrapText="1" indent="2"/>
      <protection/>
    </xf>
    <xf numFmtId="196" fontId="9" fillId="0" borderId="30" xfId="54" applyFont="1" applyFill="1" applyBorder="1" applyAlignment="1">
      <alignment vertical="center"/>
      <protection/>
    </xf>
    <xf numFmtId="197" fontId="9" fillId="0" borderId="31" xfId="54" applyNumberFormat="1" applyFont="1" applyFill="1" applyBorder="1" applyAlignment="1">
      <alignment horizontal="center" vertical="center"/>
      <protection/>
    </xf>
    <xf numFmtId="197" fontId="9" fillId="0" borderId="32" xfId="54" applyNumberFormat="1" applyFont="1" applyFill="1" applyBorder="1" applyAlignment="1">
      <alignment horizontal="center" vertical="center"/>
      <protection/>
    </xf>
    <xf numFmtId="197" fontId="9" fillId="0" borderId="33" xfId="54" applyNumberFormat="1" applyFont="1" applyFill="1" applyBorder="1" applyAlignment="1">
      <alignment horizontal="center" vertical="center"/>
      <protection/>
    </xf>
    <xf numFmtId="196" fontId="11" fillId="0" borderId="11" xfId="54" applyFont="1" applyFill="1" applyBorder="1">
      <alignment/>
      <protection/>
    </xf>
    <xf numFmtId="196" fontId="11" fillId="0" borderId="11" xfId="54" applyFont="1" applyBorder="1">
      <alignment/>
      <protection/>
    </xf>
    <xf numFmtId="196" fontId="11" fillId="0" borderId="0" xfId="54" applyFont="1" applyFill="1">
      <alignment/>
      <protection/>
    </xf>
    <xf numFmtId="196" fontId="11" fillId="38" borderId="0" xfId="54" applyFont="1" applyFill="1">
      <alignment/>
      <protection/>
    </xf>
    <xf numFmtId="0" fontId="77" fillId="39" borderId="0" xfId="0" applyFont="1" applyFill="1" applyAlignment="1">
      <alignment/>
    </xf>
    <xf numFmtId="0" fontId="63" fillId="0" borderId="0" xfId="42" applyAlignment="1" applyProtection="1">
      <alignment/>
      <protection/>
    </xf>
    <xf numFmtId="0" fontId="77" fillId="34" borderId="0" xfId="0" applyFont="1" applyFill="1" applyAlignment="1">
      <alignment/>
    </xf>
    <xf numFmtId="197" fontId="89" fillId="33" borderId="0" xfId="54" applyNumberFormat="1" applyFont="1" applyFill="1" applyBorder="1" applyAlignment="1">
      <alignment horizontal="center" vertical="center"/>
      <protection/>
    </xf>
    <xf numFmtId="197" fontId="14" fillId="0" borderId="11" xfId="54" applyNumberFormat="1" applyFont="1" applyFill="1" applyBorder="1" applyAlignment="1">
      <alignment horizontal="center" vertical="center"/>
      <protection/>
    </xf>
    <xf numFmtId="197" fontId="14" fillId="0" borderId="0" xfId="54" applyNumberFormat="1" applyFont="1" applyFill="1" applyBorder="1" applyAlignment="1">
      <alignment horizontal="center" vertical="center"/>
      <protection/>
    </xf>
    <xf numFmtId="0" fontId="77" fillId="35" borderId="0" xfId="0" applyFont="1" applyFill="1" applyAlignment="1">
      <alignment/>
    </xf>
    <xf numFmtId="10" fontId="77" fillId="35" borderId="0" xfId="0" applyNumberFormat="1" applyFont="1" applyFill="1" applyAlignment="1">
      <alignment/>
    </xf>
    <xf numFmtId="2" fontId="77" fillId="0" borderId="0" xfId="0" applyNumberFormat="1" applyFont="1" applyAlignment="1">
      <alignment/>
    </xf>
    <xf numFmtId="10" fontId="77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0" fontId="90" fillId="0" borderId="0" xfId="0" applyFont="1" applyAlignment="1">
      <alignment vertical="center"/>
    </xf>
    <xf numFmtId="0" fontId="90" fillId="0" borderId="0" xfId="0" applyFont="1" applyAlignment="1">
      <alignment horizontal="center" vertical="center" wrapText="1"/>
    </xf>
    <xf numFmtId="0" fontId="90" fillId="34" borderId="0" xfId="0" applyFont="1" applyFill="1" applyAlignment="1">
      <alignment horizontal="center" vertical="center" wrapText="1"/>
    </xf>
    <xf numFmtId="0" fontId="91" fillId="34" borderId="0" xfId="0" applyFont="1" applyFill="1" applyAlignment="1">
      <alignment horizontal="center" vertical="center" wrapText="1"/>
    </xf>
    <xf numFmtId="0" fontId="91" fillId="34" borderId="0" xfId="0" applyFont="1" applyFill="1" applyAlignment="1">
      <alignment horizontal="right" vertical="center"/>
    </xf>
    <xf numFmtId="0" fontId="91" fillId="35" borderId="0" xfId="0" applyFont="1" applyFill="1" applyAlignment="1">
      <alignment horizontal="center" vertical="center" wrapText="1"/>
    </xf>
    <xf numFmtId="0" fontId="91" fillId="35" borderId="0" xfId="0" applyFont="1" applyFill="1" applyAlignment="1">
      <alignment horizontal="right" vertical="center"/>
    </xf>
    <xf numFmtId="0" fontId="90" fillId="33" borderId="10" xfId="0" applyFont="1" applyFill="1" applyBorder="1" applyAlignment="1">
      <alignment horizontal="centerContinuous" vertical="center" wrapText="1"/>
    </xf>
    <xf numFmtId="0" fontId="90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0" fillId="31" borderId="10" xfId="0" applyFont="1" applyFill="1" applyBorder="1" applyAlignment="1">
      <alignment horizontal="centerContinuous" vertical="center" wrapText="1"/>
    </xf>
    <xf numFmtId="4" fontId="15" fillId="34" borderId="10" xfId="0" applyNumberFormat="1" applyFont="1" applyFill="1" applyBorder="1" applyAlignment="1">
      <alignment horizontal="center" vertical="center"/>
    </xf>
    <xf numFmtId="4" fontId="90" fillId="34" borderId="10" xfId="0" applyNumberFormat="1" applyFont="1" applyFill="1" applyBorder="1" applyAlignment="1">
      <alignment horizontal="center" vertical="center"/>
    </xf>
    <xf numFmtId="4" fontId="91" fillId="33" borderId="10" xfId="0" applyNumberFormat="1" applyFont="1" applyFill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0" fontId="92" fillId="34" borderId="0" xfId="0" applyFont="1" applyFill="1" applyAlignment="1">
      <alignment/>
    </xf>
    <xf numFmtId="0" fontId="93" fillId="34" borderId="0" xfId="0" applyFont="1" applyFill="1" applyAlignment="1">
      <alignment horizontal="centerContinuous" wrapText="1"/>
    </xf>
    <xf numFmtId="0" fontId="92" fillId="34" borderId="0" xfId="0" applyFont="1" applyFill="1" applyAlignment="1">
      <alignment horizontal="centerContinuous" wrapText="1"/>
    </xf>
    <xf numFmtId="0" fontId="16" fillId="34" borderId="0" xfId="0" applyFont="1" applyFill="1" applyAlignment="1">
      <alignment horizontal="centerContinuous" wrapText="1"/>
    </xf>
    <xf numFmtId="0" fontId="94" fillId="34" borderId="0" xfId="0" applyFont="1" applyFill="1" applyAlignment="1">
      <alignment vertical="center"/>
    </xf>
    <xf numFmtId="0" fontId="94" fillId="34" borderId="0" xfId="0" applyFont="1" applyFill="1" applyAlignment="1">
      <alignment horizontal="center" vertical="center" wrapText="1"/>
    </xf>
    <xf numFmtId="0" fontId="17" fillId="34" borderId="0" xfId="0" applyFont="1" applyFill="1" applyAlignment="1">
      <alignment horizontal="center" vertical="center" wrapText="1"/>
    </xf>
    <xf numFmtId="0" fontId="80" fillId="34" borderId="0" xfId="0" applyFont="1" applyFill="1" applyAlignment="1">
      <alignment/>
    </xf>
    <xf numFmtId="4" fontId="17" fillId="34" borderId="10" xfId="0" applyNumberFormat="1" applyFont="1" applyFill="1" applyBorder="1" applyAlignment="1">
      <alignment horizontal="center" vertical="center"/>
    </xf>
    <xf numFmtId="4" fontId="95" fillId="34" borderId="10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4" fontId="94" fillId="34" borderId="10" xfId="0" applyNumberFormat="1" applyFont="1" applyFill="1" applyBorder="1" applyAlignment="1">
      <alignment horizontal="center" vertical="center" wrapText="1"/>
    </xf>
    <xf numFmtId="4" fontId="17" fillId="34" borderId="34" xfId="0" applyNumberFormat="1" applyFont="1" applyFill="1" applyBorder="1" applyAlignment="1">
      <alignment horizontal="center" vertical="center"/>
    </xf>
    <xf numFmtId="0" fontId="94" fillId="34" borderId="0" xfId="0" applyFont="1" applyFill="1" applyAlignment="1">
      <alignment horizontal="centerContinuous" vertical="center"/>
    </xf>
    <xf numFmtId="0" fontId="94" fillId="34" borderId="35" xfId="0" applyFont="1" applyFill="1" applyBorder="1" applyAlignment="1">
      <alignment horizontal="centerContinuous" vertical="center" wrapText="1"/>
    </xf>
    <xf numFmtId="0" fontId="90" fillId="34" borderId="10" xfId="0" applyFont="1" applyFill="1" applyBorder="1" applyAlignment="1">
      <alignment horizontal="centerContinuous" vertical="center" wrapText="1"/>
    </xf>
    <xf numFmtId="0" fontId="77" fillId="34" borderId="0" xfId="0" applyFont="1" applyFill="1" applyAlignment="1">
      <alignment horizontal="center" vertical="center"/>
    </xf>
    <xf numFmtId="4" fontId="9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4" fontId="91" fillId="34" borderId="10" xfId="0" applyNumberFormat="1" applyFont="1" applyFill="1" applyBorder="1" applyAlignment="1">
      <alignment horizontal="center" vertical="center"/>
    </xf>
    <xf numFmtId="4" fontId="90" fillId="34" borderId="0" xfId="0" applyNumberFormat="1" applyFont="1" applyFill="1" applyAlignment="1">
      <alignment horizontal="center" vertical="center"/>
    </xf>
    <xf numFmtId="4" fontId="77" fillId="34" borderId="0" xfId="0" applyNumberFormat="1" applyFont="1" applyFill="1" applyAlignment="1">
      <alignment horizontal="center"/>
    </xf>
    <xf numFmtId="4" fontId="80" fillId="34" borderId="0" xfId="0" applyNumberFormat="1" applyFont="1" applyFill="1" applyAlignment="1">
      <alignment/>
    </xf>
    <xf numFmtId="4" fontId="77" fillId="34" borderId="0" xfId="0" applyNumberFormat="1" applyFont="1" applyFill="1" applyAlignment="1">
      <alignment/>
    </xf>
    <xf numFmtId="10" fontId="77" fillId="34" borderId="0" xfId="0" applyNumberFormat="1" applyFont="1" applyFill="1" applyAlignment="1">
      <alignment/>
    </xf>
    <xf numFmtId="0" fontId="90" fillId="34" borderId="0" xfId="0" applyFont="1" applyFill="1" applyAlignment="1">
      <alignment vertical="center"/>
    </xf>
    <xf numFmtId="2" fontId="77" fillId="34" borderId="0" xfId="0" applyNumberFormat="1" applyFont="1" applyFill="1" applyAlignment="1">
      <alignment/>
    </xf>
    <xf numFmtId="10" fontId="90" fillId="34" borderId="10" xfId="0" applyNumberFormat="1" applyFont="1" applyFill="1" applyBorder="1" applyAlignment="1">
      <alignment horizontal="center" vertical="center"/>
    </xf>
    <xf numFmtId="0" fontId="90" fillId="31" borderId="34" xfId="0" applyFont="1" applyFill="1" applyBorder="1" applyAlignment="1">
      <alignment horizontal="centerContinuous" vertical="center" wrapText="1"/>
    </xf>
    <xf numFmtId="4" fontId="90" fillId="34" borderId="34" xfId="0" applyNumberFormat="1" applyFont="1" applyFill="1" applyBorder="1" applyAlignment="1">
      <alignment horizontal="center" vertical="center"/>
    </xf>
    <xf numFmtId="4" fontId="15" fillId="34" borderId="34" xfId="0" applyNumberFormat="1" applyFont="1" applyFill="1" applyBorder="1" applyAlignment="1">
      <alignment horizontal="center" vertical="center"/>
    </xf>
    <xf numFmtId="4" fontId="96" fillId="34" borderId="36" xfId="0" applyNumberFormat="1" applyFont="1" applyFill="1" applyBorder="1" applyAlignment="1">
      <alignment horizontal="center" vertical="center" wrapText="1"/>
    </xf>
    <xf numFmtId="4" fontId="96" fillId="34" borderId="13" xfId="0" applyNumberFormat="1" applyFont="1" applyFill="1" applyBorder="1" applyAlignment="1">
      <alignment horizontal="center" vertical="center" wrapText="1"/>
    </xf>
    <xf numFmtId="4" fontId="96" fillId="34" borderId="14" xfId="0" applyNumberFormat="1" applyFont="1" applyFill="1" applyBorder="1" applyAlignment="1">
      <alignment horizontal="center" vertical="center" wrapText="1"/>
    </xf>
    <xf numFmtId="4" fontId="94" fillId="34" borderId="37" xfId="0" applyNumberFormat="1" applyFont="1" applyFill="1" applyBorder="1" applyAlignment="1">
      <alignment horizontal="center" vertical="center" wrapText="1"/>
    </xf>
    <xf numFmtId="4" fontId="94" fillId="34" borderId="38" xfId="0" applyNumberFormat="1" applyFont="1" applyFill="1" applyBorder="1" applyAlignment="1">
      <alignment horizontal="center" vertical="center" wrapText="1"/>
    </xf>
    <xf numFmtId="4" fontId="94" fillId="34" borderId="39" xfId="0" applyNumberFormat="1" applyFont="1" applyFill="1" applyBorder="1" applyAlignment="1">
      <alignment horizontal="center" vertical="center" wrapText="1"/>
    </xf>
    <xf numFmtId="4" fontId="94" fillId="34" borderId="39" xfId="0" applyNumberFormat="1" applyFont="1" applyFill="1" applyBorder="1" applyAlignment="1">
      <alignment horizontal="center" vertical="center"/>
    </xf>
    <xf numFmtId="4" fontId="17" fillId="34" borderId="40" xfId="0" applyNumberFormat="1" applyFont="1" applyFill="1" applyBorder="1" applyAlignment="1">
      <alignment horizontal="center" vertical="center"/>
    </xf>
    <xf numFmtId="4" fontId="17" fillId="34" borderId="41" xfId="0" applyNumberFormat="1" applyFont="1" applyFill="1" applyBorder="1" applyAlignment="1">
      <alignment horizontal="center" vertical="center"/>
    </xf>
    <xf numFmtId="4" fontId="17" fillId="34" borderId="38" xfId="0" applyNumberFormat="1" applyFont="1" applyFill="1" applyBorder="1" applyAlignment="1">
      <alignment horizontal="center" vertical="center"/>
    </xf>
    <xf numFmtId="4" fontId="17" fillId="34" borderId="42" xfId="0" applyNumberFormat="1" applyFont="1" applyFill="1" applyBorder="1" applyAlignment="1">
      <alignment horizontal="center" vertical="center"/>
    </xf>
    <xf numFmtId="0" fontId="20" fillId="34" borderId="38" xfId="0" applyFont="1" applyFill="1" applyBorder="1" applyAlignment="1">
      <alignment horizontal="center" vertical="center" wrapText="1"/>
    </xf>
    <xf numFmtId="0" fontId="20" fillId="34" borderId="40" xfId="0" applyFont="1" applyFill="1" applyBorder="1" applyAlignment="1">
      <alignment horizontal="center" vertical="center" wrapText="1"/>
    </xf>
    <xf numFmtId="0" fontId="90" fillId="33" borderId="34" xfId="0" applyFont="1" applyFill="1" applyBorder="1" applyAlignment="1">
      <alignment horizontal="centerContinuous" vertical="center" wrapText="1"/>
    </xf>
    <xf numFmtId="0" fontId="90" fillId="0" borderId="34" xfId="0" applyFont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Continuous" vertical="center" wrapText="1"/>
    </xf>
    <xf numFmtId="0" fontId="18" fillId="34" borderId="13" xfId="0" applyFont="1" applyFill="1" applyBorder="1" applyAlignment="1">
      <alignment horizontal="centerContinuous" vertical="center" wrapText="1"/>
    </xf>
    <xf numFmtId="0" fontId="17" fillId="34" borderId="13" xfId="0" applyFont="1" applyFill="1" applyBorder="1" applyAlignment="1">
      <alignment horizontal="centerContinuous" vertical="center" wrapText="1"/>
    </xf>
    <xf numFmtId="0" fontId="17" fillId="34" borderId="14" xfId="0" applyFont="1" applyFill="1" applyBorder="1" applyAlignment="1">
      <alignment horizontal="centerContinuous" vertical="center" wrapText="1"/>
    </xf>
    <xf numFmtId="0" fontId="90" fillId="34" borderId="34" xfId="0" applyFont="1" applyFill="1" applyBorder="1" applyAlignment="1">
      <alignment horizontal="centerContinuous" vertical="center" wrapText="1"/>
    </xf>
    <xf numFmtId="0" fontId="17" fillId="34" borderId="35" xfId="0" applyFont="1" applyFill="1" applyBorder="1" applyAlignment="1">
      <alignment horizontal="centerContinuous" vertical="center" wrapText="1"/>
    </xf>
    <xf numFmtId="4" fontId="18" fillId="34" borderId="43" xfId="0" applyNumberFormat="1" applyFont="1" applyFill="1" applyBorder="1" applyAlignment="1">
      <alignment horizontal="center" vertical="center"/>
    </xf>
    <xf numFmtId="4" fontId="18" fillId="34" borderId="39" xfId="0" applyNumberFormat="1" applyFont="1" applyFill="1" applyBorder="1" applyAlignment="1">
      <alignment horizontal="center" vertical="center"/>
    </xf>
    <xf numFmtId="4" fontId="18" fillId="34" borderId="40" xfId="0" applyNumberFormat="1" applyFont="1" applyFill="1" applyBorder="1" applyAlignment="1">
      <alignment horizontal="center" vertical="center"/>
    </xf>
    <xf numFmtId="4" fontId="94" fillId="34" borderId="21" xfId="0" applyNumberFormat="1" applyFont="1" applyFill="1" applyBorder="1" applyAlignment="1">
      <alignment horizontal="left" vertical="center" wrapText="1"/>
    </xf>
    <xf numFmtId="4" fontId="94" fillId="34" borderId="35" xfId="0" applyNumberFormat="1" applyFont="1" applyFill="1" applyBorder="1" applyAlignment="1">
      <alignment horizontal="left" vertical="center" wrapText="1"/>
    </xf>
    <xf numFmtId="0" fontId="97" fillId="34" borderId="35" xfId="0" applyFont="1" applyFill="1" applyBorder="1" applyAlignment="1">
      <alignment horizontal="centerContinuous" vertical="center"/>
    </xf>
    <xf numFmtId="0" fontId="17" fillId="34" borderId="44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vertical="center"/>
    </xf>
    <xf numFmtId="4" fontId="17" fillId="34" borderId="27" xfId="0" applyNumberFormat="1" applyFont="1" applyFill="1" applyBorder="1" applyAlignment="1">
      <alignment horizontal="center" vertical="center"/>
    </xf>
    <xf numFmtId="0" fontId="94" fillId="34" borderId="45" xfId="0" applyFont="1" applyFill="1" applyBorder="1" applyAlignment="1">
      <alignment horizontal="centerContinuous" vertical="center"/>
    </xf>
    <xf numFmtId="0" fontId="98" fillId="34" borderId="29" xfId="0" applyFont="1" applyFill="1" applyBorder="1" applyAlignment="1">
      <alignment horizontal="center" vertical="center" wrapText="1"/>
    </xf>
    <xf numFmtId="0" fontId="98" fillId="34" borderId="41" xfId="0" applyFont="1" applyFill="1" applyBorder="1" applyAlignment="1">
      <alignment horizontal="center" vertical="center" wrapText="1"/>
    </xf>
    <xf numFmtId="0" fontId="98" fillId="34" borderId="4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/>
    </xf>
    <xf numFmtId="0" fontId="94" fillId="34" borderId="40" xfId="0" applyFont="1" applyFill="1" applyBorder="1" applyAlignment="1">
      <alignment horizontal="center" vertical="center" wrapText="1"/>
    </xf>
    <xf numFmtId="4" fontId="17" fillId="34" borderId="39" xfId="0" applyNumberFormat="1" applyFont="1" applyFill="1" applyBorder="1" applyAlignment="1">
      <alignment horizontal="center" vertical="center"/>
    </xf>
    <xf numFmtId="4" fontId="96" fillId="34" borderId="46" xfId="0" applyNumberFormat="1" applyFont="1" applyFill="1" applyBorder="1" applyAlignment="1">
      <alignment horizontal="center" vertical="center" wrapText="1"/>
    </xf>
    <xf numFmtId="4" fontId="17" fillId="34" borderId="47" xfId="0" applyNumberFormat="1" applyFont="1" applyFill="1" applyBorder="1" applyAlignment="1">
      <alignment horizontal="center" vertical="center"/>
    </xf>
    <xf numFmtId="4" fontId="17" fillId="34" borderId="48" xfId="0" applyNumberFormat="1" applyFont="1" applyFill="1" applyBorder="1" applyAlignment="1">
      <alignment horizontal="center" vertical="center"/>
    </xf>
    <xf numFmtId="4" fontId="17" fillId="34" borderId="15" xfId="0" applyNumberFormat="1" applyFont="1" applyFill="1" applyBorder="1" applyAlignment="1">
      <alignment horizontal="center" vertical="center"/>
    </xf>
    <xf numFmtId="4" fontId="96" fillId="34" borderId="49" xfId="0" applyNumberFormat="1" applyFont="1" applyFill="1" applyBorder="1" applyAlignment="1">
      <alignment horizontal="center" vertical="center" wrapText="1"/>
    </xf>
    <xf numFmtId="0" fontId="94" fillId="34" borderId="43" xfId="0" applyFont="1" applyFill="1" applyBorder="1" applyAlignment="1">
      <alignment horizontal="center" vertical="center" wrapText="1"/>
    </xf>
    <xf numFmtId="4" fontId="17" fillId="34" borderId="37" xfId="0" applyNumberFormat="1" applyFont="1" applyFill="1" applyBorder="1" applyAlignment="1">
      <alignment horizontal="center" vertical="center"/>
    </xf>
    <xf numFmtId="4" fontId="17" fillId="34" borderId="43" xfId="0" applyNumberFormat="1" applyFont="1" applyFill="1" applyBorder="1" applyAlignment="1">
      <alignment horizontal="center" vertical="center"/>
    </xf>
    <xf numFmtId="10" fontId="94" fillId="33" borderId="35" xfId="0" applyNumberFormat="1" applyFont="1" applyFill="1" applyBorder="1" applyAlignment="1">
      <alignment horizontal="center" vertical="center"/>
    </xf>
    <xf numFmtId="10" fontId="17" fillId="33" borderId="35" xfId="0" applyNumberFormat="1" applyFont="1" applyFill="1" applyBorder="1" applyAlignment="1">
      <alignment horizontal="center" vertical="center"/>
    </xf>
    <xf numFmtId="0" fontId="77" fillId="0" borderId="50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4" fontId="80" fillId="0" borderId="25" xfId="0" applyNumberFormat="1" applyFont="1" applyBorder="1" applyAlignment="1">
      <alignment horizontal="center" vertical="center"/>
    </xf>
    <xf numFmtId="4" fontId="80" fillId="0" borderId="53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75" fillId="0" borderId="53" xfId="0" applyFont="1" applyBorder="1" applyAlignment="1">
      <alignment vertical="center"/>
    </xf>
    <xf numFmtId="0" fontId="77" fillId="0" borderId="51" xfId="0" applyFont="1" applyBorder="1" applyAlignment="1">
      <alignment horizontal="center" vertical="top" wrapText="1"/>
    </xf>
    <xf numFmtId="10" fontId="77" fillId="0" borderId="50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7" fillId="0" borderId="25" xfId="0" applyFont="1" applyBorder="1" applyAlignment="1">
      <alignment vertical="center"/>
    </xf>
    <xf numFmtId="0" fontId="77" fillId="0" borderId="35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80" fillId="33" borderId="25" xfId="0" applyFont="1" applyFill="1" applyBorder="1" applyAlignment="1">
      <alignment horizontal="center" vertical="center"/>
    </xf>
    <xf numFmtId="0" fontId="80" fillId="33" borderId="35" xfId="0" applyFont="1" applyFill="1" applyBorder="1" applyAlignment="1">
      <alignment horizontal="center" vertical="center"/>
    </xf>
    <xf numFmtId="0" fontId="75" fillId="33" borderId="53" xfId="0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0" fontId="58" fillId="0" borderId="53" xfId="0" applyFont="1" applyBorder="1" applyAlignment="1">
      <alignment vertical="center"/>
    </xf>
    <xf numFmtId="0" fontId="7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0" fillId="33" borderId="10" xfId="0" applyFont="1" applyFill="1" applyBorder="1" applyAlignment="1">
      <alignment horizontal="center" vertical="top" wrapText="1"/>
    </xf>
    <xf numFmtId="0" fontId="75" fillId="33" borderId="10" xfId="0" applyFont="1" applyFill="1" applyBorder="1" applyAlignment="1">
      <alignment horizontal="center" vertical="top" wrapText="1"/>
    </xf>
    <xf numFmtId="0" fontId="7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" fontId="80" fillId="0" borderId="35" xfId="0" applyNumberFormat="1" applyFont="1" applyBorder="1" applyAlignment="1">
      <alignment horizontal="center" vertical="center"/>
    </xf>
    <xf numFmtId="0" fontId="75" fillId="0" borderId="35" xfId="0" applyFont="1" applyBorder="1" applyAlignment="1">
      <alignment vertical="center"/>
    </xf>
    <xf numFmtId="4" fontId="77" fillId="0" borderId="25" xfId="0" applyNumberFormat="1" applyFont="1" applyBorder="1" applyAlignment="1">
      <alignment horizontal="center" vertical="center"/>
    </xf>
    <xf numFmtId="4" fontId="77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4" fontId="4" fillId="34" borderId="25" xfId="0" applyNumberFormat="1" applyFont="1" applyFill="1" applyBorder="1" applyAlignment="1">
      <alignment horizontal="center" vertical="center"/>
    </xf>
    <xf numFmtId="4" fontId="4" fillId="34" borderId="35" xfId="0" applyNumberFormat="1" applyFont="1" applyFill="1" applyBorder="1" applyAlignment="1">
      <alignment horizontal="center" vertical="center"/>
    </xf>
    <xf numFmtId="0" fontId="58" fillId="34" borderId="35" xfId="0" applyFont="1" applyFill="1" applyBorder="1" applyAlignment="1">
      <alignment vertical="center"/>
    </xf>
    <xf numFmtId="0" fontId="58" fillId="34" borderId="53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7" fillId="0" borderId="25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Border="1" applyAlignment="1">
      <alignment/>
    </xf>
    <xf numFmtId="0" fontId="58" fillId="34" borderId="53" xfId="0" applyFont="1" applyFill="1" applyBorder="1" applyAlignment="1">
      <alignment/>
    </xf>
    <xf numFmtId="0" fontId="94" fillId="34" borderId="54" xfId="0" applyFont="1" applyFill="1" applyBorder="1" applyAlignment="1">
      <alignment horizontal="center" vertical="center" wrapText="1"/>
    </xf>
    <xf numFmtId="0" fontId="94" fillId="34" borderId="55" xfId="0" applyFont="1" applyFill="1" applyBorder="1" applyAlignment="1">
      <alignment horizontal="center" vertical="center" wrapText="1"/>
    </xf>
    <xf numFmtId="0" fontId="94" fillId="34" borderId="44" xfId="0" applyFont="1" applyFill="1" applyBorder="1" applyAlignment="1">
      <alignment horizontal="center" vertical="center" wrapText="1"/>
    </xf>
    <xf numFmtId="0" fontId="94" fillId="34" borderId="43" xfId="0" applyFont="1" applyFill="1" applyBorder="1" applyAlignment="1">
      <alignment horizontal="center" vertical="center" wrapText="1"/>
    </xf>
    <xf numFmtId="0" fontId="94" fillId="34" borderId="40" xfId="0" applyFont="1" applyFill="1" applyBorder="1" applyAlignment="1">
      <alignment horizontal="center" vertical="center"/>
    </xf>
    <xf numFmtId="10" fontId="17" fillId="34" borderId="36" xfId="0" applyNumberFormat="1" applyFont="1" applyFill="1" applyBorder="1" applyAlignment="1">
      <alignment horizontal="center" vertical="center"/>
    </xf>
    <xf numFmtId="10" fontId="17" fillId="34" borderId="37" xfId="0" applyNumberFormat="1" applyFont="1" applyFill="1" applyBorder="1" applyAlignment="1">
      <alignment horizontal="center" vertical="center"/>
    </xf>
    <xf numFmtId="10" fontId="17" fillId="34" borderId="38" xfId="0" applyNumberFormat="1" applyFont="1" applyFill="1" applyBorder="1" applyAlignment="1">
      <alignment horizontal="center" vertical="center"/>
    </xf>
    <xf numFmtId="10" fontId="17" fillId="34" borderId="14" xfId="0" applyNumberFormat="1" applyFont="1" applyFill="1" applyBorder="1" applyAlignment="1">
      <alignment horizontal="center" vertical="center"/>
    </xf>
    <xf numFmtId="10" fontId="17" fillId="34" borderId="43" xfId="0" applyNumberFormat="1" applyFont="1" applyFill="1" applyBorder="1" applyAlignment="1">
      <alignment horizontal="center" vertical="center"/>
    </xf>
    <xf numFmtId="10" fontId="17" fillId="34" borderId="40" xfId="0" applyNumberFormat="1" applyFont="1" applyFill="1" applyBorder="1" applyAlignment="1">
      <alignment horizontal="center" vertical="center"/>
    </xf>
    <xf numFmtId="4" fontId="17" fillId="34" borderId="37" xfId="0" applyNumberFormat="1" applyFont="1" applyFill="1" applyBorder="1" applyAlignment="1">
      <alignment horizontal="center" vertical="center"/>
    </xf>
    <xf numFmtId="4" fontId="17" fillId="34" borderId="56" xfId="0" applyNumberFormat="1" applyFont="1" applyFill="1" applyBorder="1" applyAlignment="1">
      <alignment horizontal="center" vertical="center"/>
    </xf>
    <xf numFmtId="0" fontId="97" fillId="34" borderId="57" xfId="0" applyFont="1" applyFill="1" applyBorder="1" applyAlignment="1">
      <alignment horizontal="center" vertical="center" wrapText="1"/>
    </xf>
    <xf numFmtId="0" fontId="97" fillId="34" borderId="58" xfId="0" applyFont="1" applyFill="1" applyBorder="1" applyAlignment="1">
      <alignment horizontal="center" vertical="center" wrapText="1"/>
    </xf>
    <xf numFmtId="0" fontId="97" fillId="34" borderId="59" xfId="0" applyFont="1" applyFill="1" applyBorder="1" applyAlignment="1">
      <alignment horizontal="center" vertical="center" wrapText="1"/>
    </xf>
    <xf numFmtId="4" fontId="17" fillId="34" borderId="43" xfId="0" applyNumberFormat="1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vertical="center"/>
    </xf>
    <xf numFmtId="0" fontId="17" fillId="34" borderId="38" xfId="0" applyFont="1" applyFill="1" applyBorder="1" applyAlignment="1">
      <alignment vertical="center"/>
    </xf>
    <xf numFmtId="0" fontId="77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17" fillId="34" borderId="60" xfId="0" applyNumberFormat="1" applyFont="1" applyFill="1" applyBorder="1" applyAlignment="1">
      <alignment horizontal="center" vertical="center"/>
    </xf>
    <xf numFmtId="10" fontId="17" fillId="34" borderId="20" xfId="0" applyNumberFormat="1" applyFont="1" applyFill="1" applyBorder="1" applyAlignment="1">
      <alignment horizontal="center" vertical="center"/>
    </xf>
    <xf numFmtId="10" fontId="17" fillId="34" borderId="30" xfId="0" applyNumberFormat="1" applyFont="1" applyFill="1" applyBorder="1" applyAlignment="1">
      <alignment horizontal="center" vertical="center"/>
    </xf>
    <xf numFmtId="10" fontId="17" fillId="34" borderId="61" xfId="0" applyNumberFormat="1" applyFont="1" applyFill="1" applyBorder="1" applyAlignment="1">
      <alignment horizontal="center" vertical="center"/>
    </xf>
    <xf numFmtId="10" fontId="17" fillId="34" borderId="62" xfId="0" applyNumberFormat="1" applyFont="1" applyFill="1" applyBorder="1" applyAlignment="1">
      <alignment horizontal="center" vertical="center"/>
    </xf>
    <xf numFmtId="10" fontId="17" fillId="34" borderId="63" xfId="0" applyNumberFormat="1" applyFont="1" applyFill="1" applyBorder="1" applyAlignment="1">
      <alignment horizontal="center" vertical="center"/>
    </xf>
    <xf numFmtId="4" fontId="17" fillId="34" borderId="64" xfId="0" applyNumberFormat="1" applyFont="1" applyFill="1" applyBorder="1" applyAlignment="1">
      <alignment horizontal="center" vertical="center"/>
    </xf>
    <xf numFmtId="0" fontId="19" fillId="34" borderId="37" xfId="0" applyFont="1" applyFill="1" applyBorder="1" applyAlignment="1">
      <alignment horizontal="center" vertical="center" wrapText="1"/>
    </xf>
    <xf numFmtId="0" fontId="19" fillId="34" borderId="43" xfId="0" applyFont="1" applyFill="1" applyBorder="1" applyAlignment="1">
      <alignment horizontal="center" vertical="center" wrapText="1"/>
    </xf>
    <xf numFmtId="0" fontId="17" fillId="34" borderId="65" xfId="0" applyFont="1" applyFill="1" applyBorder="1" applyAlignment="1">
      <alignment horizontal="center" vertical="center" wrapText="1"/>
    </xf>
    <xf numFmtId="0" fontId="17" fillId="34" borderId="66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17" fillId="34" borderId="67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54" xfId="0" applyFont="1" applyFill="1" applyBorder="1" applyAlignment="1">
      <alignment horizontal="center" vertical="center" wrapText="1"/>
    </xf>
    <xf numFmtId="0" fontId="17" fillId="34" borderId="55" xfId="0" applyFont="1" applyFill="1" applyBorder="1" applyAlignment="1">
      <alignment horizontal="center" vertical="center" wrapText="1"/>
    </xf>
    <xf numFmtId="0" fontId="17" fillId="34" borderId="68" xfId="0" applyFont="1" applyFill="1" applyBorder="1" applyAlignment="1">
      <alignment horizontal="center" vertical="center" wrapText="1"/>
    </xf>
    <xf numFmtId="0" fontId="17" fillId="34" borderId="69" xfId="0" applyFont="1" applyFill="1" applyBorder="1" applyAlignment="1">
      <alignment horizontal="center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7" fillId="34" borderId="43" xfId="0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17" fillId="34" borderId="70" xfId="0" applyFont="1" applyFill="1" applyBorder="1" applyAlignment="1">
      <alignment horizontal="center" vertical="center" wrapText="1"/>
    </xf>
    <xf numFmtId="0" fontId="17" fillId="34" borderId="31" xfId="0" applyFont="1" applyFill="1" applyBorder="1" applyAlignment="1">
      <alignment horizontal="center" vertical="center" wrapText="1"/>
    </xf>
    <xf numFmtId="0" fontId="20" fillId="34" borderId="71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93" fillId="34" borderId="0" xfId="0" applyFont="1" applyFill="1" applyAlignment="1">
      <alignment horizontal="center" vertical="center" wrapText="1"/>
    </xf>
    <xf numFmtId="0" fontId="19" fillId="34" borderId="38" xfId="0" applyFont="1" applyFill="1" applyBorder="1" applyAlignment="1">
      <alignment horizontal="center" vertical="center" wrapText="1"/>
    </xf>
    <xf numFmtId="0" fontId="19" fillId="34" borderId="4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7" fillId="34" borderId="50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72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20" fillId="34" borderId="48" xfId="0" applyFont="1" applyFill="1" applyBorder="1" applyAlignment="1">
      <alignment horizontal="center" vertical="center" wrapText="1"/>
    </xf>
    <xf numFmtId="0" fontId="20" fillId="34" borderId="42" xfId="0" applyFont="1" applyFill="1" applyBorder="1" applyAlignment="1">
      <alignment horizontal="center" vertical="center" wrapText="1"/>
    </xf>
    <xf numFmtId="0" fontId="82" fillId="0" borderId="32" xfId="53" applyFont="1" applyBorder="1" applyAlignment="1">
      <alignment horizontal="left" vertical="center"/>
      <protection/>
    </xf>
    <xf numFmtId="196" fontId="9" fillId="0" borderId="60" xfId="54" applyFont="1" applyBorder="1" applyAlignment="1">
      <alignment horizontal="left" vertical="center"/>
      <protection/>
    </xf>
    <xf numFmtId="196" fontId="9" fillId="0" borderId="30" xfId="54" applyFont="1" applyBorder="1" applyAlignment="1">
      <alignment horizontal="left" vertical="center"/>
      <protection/>
    </xf>
    <xf numFmtId="196" fontId="10" fillId="0" borderId="48" xfId="54" applyFont="1" applyFill="1" applyBorder="1" applyAlignment="1" applyProtection="1">
      <alignment horizontal="center" vertical="center" wrapText="1"/>
      <protection locked="0"/>
    </xf>
    <xf numFmtId="196" fontId="10" fillId="0" borderId="73" xfId="54" applyFont="1" applyFill="1" applyBorder="1" applyAlignment="1" applyProtection="1">
      <alignment horizontal="center" vertical="center" wrapText="1"/>
      <protection locked="0"/>
    </xf>
    <xf numFmtId="196" fontId="10" fillId="0" borderId="42" xfId="5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0" xfId="53"/>
    <cellStyle name="Обычный 4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so.smr\koshelevinc\Users\user\Desktop\&#1040;&#1057;&#1052;%20&#1089;&#1072;&#1081;&#1090;\+&#1040;&#1085;&#1072;&#1083;&#1080;&#1079;%20&#1088;&#1077;&#1075;&#1091;&#1083;&#1080;&#1088;&#1086;&#1074;&#1072;&#1085;&#1080;&#1077;%202020&#1075;\+&#1082;&#1086;&#1090;.1_&#1069;&#1053;&#1045;&#1056;&#1043;&#1054;%20&#1075;.&#1086;.&#1057;&#1072;&#1084;&#1072;&#1088;&#1072;%202020\+&#1082;&#1086;&#1090;.1_%20&#1069;&#1053;&#1045;&#1056;&#1043;&#1054;%20&#1075;.&#1086;.%20&#1057;&#1072;&#1084;&#1072;&#1088;&#1072;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-к ар.пл."/>
      <sheetName val="ЗАПОЛНЕНИЕ"/>
      <sheetName val="ПОЛ_отпуск2020"/>
      <sheetName val="ПОЯСНИТЕЛЬНАЯ"/>
      <sheetName val="ТОПЛИВО"/>
      <sheetName val="Электроэнергия"/>
      <sheetName val="ВОДА"/>
      <sheetName val="СОЛЬ"/>
      <sheetName val="ФОТ (2)"/>
      <sheetName val="ФОТ"/>
      <sheetName val="ОХР"/>
      <sheetName val="Ремонты и ТО"/>
      <sheetName val="ПРОЧИЕ РСЭО"/>
      <sheetName val="Ремонт"/>
      <sheetName val="ДРУГИЕ"/>
      <sheetName val="Амортизация"/>
      <sheetName val="ПРИБЫЛЬ"/>
      <sheetName val="У.Е."/>
      <sheetName val="3.1"/>
      <sheetName val="4.1"/>
      <sheetName val="4.2"/>
      <sheetName val="4.3"/>
      <sheetName val="4.4"/>
      <sheetName val="4.5"/>
      <sheetName val="4.6"/>
      <sheetName val="5.1"/>
      <sheetName val="5.2"/>
      <sheetName val="5.3"/>
      <sheetName val="5.4"/>
      <sheetName val="5.5"/>
      <sheetName val="5.6"/>
      <sheetName val="5.7"/>
      <sheetName val="5.9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6.2"/>
      <sheetName val="6.3"/>
      <sheetName val="6.4"/>
      <sheetName val="6.1"/>
      <sheetName val="2"/>
    </sheetNames>
    <sheetDataSet>
      <sheetData sheetId="1">
        <row r="3">
          <cell r="C3" t="str">
            <v>Директор</v>
          </cell>
        </row>
        <row r="4">
          <cell r="C4" t="str">
            <v>М.А.Солынин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3"/>
  <sheetViews>
    <sheetView zoomScalePageLayoutView="0" workbookViewId="0" topLeftCell="B7">
      <selection activeCell="G20" sqref="G20"/>
    </sheetView>
  </sheetViews>
  <sheetFormatPr defaultColWidth="9.140625" defaultRowHeight="15"/>
  <cols>
    <col min="1" max="1" width="8.421875" style="1" hidden="1" customWidth="1"/>
    <col min="2" max="2" width="18.8515625" style="1" customWidth="1"/>
    <col min="3" max="3" width="11.421875" style="1" customWidth="1"/>
    <col min="4" max="4" width="7.00390625" style="1" customWidth="1"/>
    <col min="5" max="5" width="10.140625" style="1" customWidth="1"/>
    <col min="6" max="6" width="6.28125" style="1" customWidth="1"/>
    <col min="7" max="8" width="11.140625" style="1" customWidth="1"/>
    <col min="9" max="9" width="10.140625" style="1" customWidth="1"/>
    <col min="10" max="10" width="6.28125" style="1" customWidth="1"/>
    <col min="11" max="11" width="16.140625" style="1" customWidth="1"/>
    <col min="12" max="12" width="11.8515625" style="1" customWidth="1"/>
    <col min="13" max="24" width="11.8515625" style="1" hidden="1" customWidth="1"/>
    <col min="25" max="16384" width="9.140625" style="1" customWidth="1"/>
  </cols>
  <sheetData>
    <row r="1" spans="2:24" ht="60.75">
      <c r="B1" s="20" t="s">
        <v>51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20.25">
      <c r="B2" s="2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39" ht="16.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2"/>
      <c r="P3" s="33"/>
      <c r="Q3" s="33"/>
      <c r="R3" s="33"/>
      <c r="S3" s="33"/>
      <c r="T3" s="34"/>
      <c r="U3" s="36" t="s">
        <v>41</v>
      </c>
      <c r="V3" s="37"/>
      <c r="W3" s="36"/>
      <c r="X3" s="37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5" customFormat="1" ht="49.5">
      <c r="A4" s="226" t="s">
        <v>1</v>
      </c>
      <c r="B4" s="228" t="s">
        <v>2</v>
      </c>
      <c r="C4" s="202" t="s">
        <v>21</v>
      </c>
      <c r="D4" s="203"/>
      <c r="E4" s="202" t="s">
        <v>20</v>
      </c>
      <c r="F4" s="203"/>
      <c r="G4" s="202" t="s">
        <v>49</v>
      </c>
      <c r="H4" s="211"/>
      <c r="I4" s="202" t="s">
        <v>48</v>
      </c>
      <c r="J4" s="203"/>
      <c r="K4" s="46" t="s">
        <v>22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4"/>
    </row>
    <row r="5" spans="1:39" s="5" customFormat="1" ht="69" customHeight="1">
      <c r="A5" s="227"/>
      <c r="B5" s="229"/>
      <c r="C5" s="204"/>
      <c r="D5" s="205"/>
      <c r="E5" s="204"/>
      <c r="F5" s="205"/>
      <c r="G5" s="204"/>
      <c r="H5" s="205"/>
      <c r="I5" s="204"/>
      <c r="J5" s="205"/>
      <c r="K5" s="39" t="s">
        <v>32</v>
      </c>
      <c r="L5" s="39" t="s">
        <v>46</v>
      </c>
      <c r="M5" s="39" t="s">
        <v>24</v>
      </c>
      <c r="N5" s="39" t="s">
        <v>25</v>
      </c>
      <c r="O5" s="39" t="s">
        <v>26</v>
      </c>
      <c r="P5" s="39" t="s">
        <v>27</v>
      </c>
      <c r="Q5" s="39" t="s">
        <v>28</v>
      </c>
      <c r="R5" s="39" t="s">
        <v>29</v>
      </c>
      <c r="S5" s="39" t="s">
        <v>30</v>
      </c>
      <c r="T5" s="39" t="s">
        <v>31</v>
      </c>
      <c r="U5" s="35" t="s">
        <v>37</v>
      </c>
      <c r="V5" s="35" t="s">
        <v>38</v>
      </c>
      <c r="W5" s="35" t="s">
        <v>39</v>
      </c>
      <c r="X5" s="35" t="s">
        <v>40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4"/>
    </row>
    <row r="6" spans="2:39" s="5" customFormat="1" ht="15" customHeight="1">
      <c r="B6" s="12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27" ht="33">
      <c r="A7" s="230" t="s">
        <v>3</v>
      </c>
      <c r="B7" s="221" t="s">
        <v>16</v>
      </c>
      <c r="C7" s="21">
        <v>1435</v>
      </c>
      <c r="D7" s="8" t="s">
        <v>19</v>
      </c>
      <c r="E7" s="38">
        <v>1745.82</v>
      </c>
      <c r="F7" s="8" t="s">
        <v>19</v>
      </c>
      <c r="G7" s="212">
        <f>'Пред.цена (ДЦТР) 2020-2024'!I6</f>
        <v>0.8635</v>
      </c>
      <c r="H7" s="213"/>
      <c r="I7" s="38">
        <f>E7*$G$7</f>
        <v>1507.51557</v>
      </c>
      <c r="J7" s="8" t="s">
        <v>19</v>
      </c>
      <c r="K7" s="27" t="s">
        <v>33</v>
      </c>
      <c r="L7" s="44">
        <f>C7</f>
        <v>1435</v>
      </c>
      <c r="M7" s="29">
        <f>L7</f>
        <v>1435</v>
      </c>
      <c r="N7" s="25">
        <f>M7*1.04</f>
        <v>1492.4</v>
      </c>
      <c r="O7" s="29">
        <f>N7</f>
        <v>1492.4</v>
      </c>
      <c r="P7" s="25">
        <f>O7*1.04</f>
        <v>1552.0960000000002</v>
      </c>
      <c r="Q7" s="29">
        <f>P7</f>
        <v>1552.0960000000002</v>
      </c>
      <c r="R7" s="25">
        <f>Q7*1.04</f>
        <v>1614.1798400000002</v>
      </c>
      <c r="S7" s="29">
        <f>R7</f>
        <v>1614.1798400000002</v>
      </c>
      <c r="T7" s="25">
        <f>S7*1.04</f>
        <v>1678.7470336000003</v>
      </c>
      <c r="U7" s="29">
        <f>T7</f>
        <v>1678.7470336000003</v>
      </c>
      <c r="V7" s="25">
        <f>E7</f>
        <v>1745.82</v>
      </c>
      <c r="W7" s="29">
        <f>V7</f>
        <v>1745.82</v>
      </c>
      <c r="X7" s="25">
        <f>W7</f>
        <v>1745.82</v>
      </c>
      <c r="Y7" s="6"/>
      <c r="Z7" s="6"/>
      <c r="AA7" s="6"/>
    </row>
    <row r="8" spans="1:24" ht="33">
      <c r="A8" s="230"/>
      <c r="B8" s="222"/>
      <c r="C8" s="224">
        <f>ROUND((C7*1.2),0)</f>
        <v>1722</v>
      </c>
      <c r="D8" s="208" t="s">
        <v>18</v>
      </c>
      <c r="E8" s="206">
        <f>ROUND((E7*1.2),20)</f>
        <v>2094.984</v>
      </c>
      <c r="F8" s="208" t="s">
        <v>18</v>
      </c>
      <c r="G8" s="214"/>
      <c r="H8" s="215"/>
      <c r="I8" s="206">
        <f>E8*G7</f>
        <v>1809.0186840000001</v>
      </c>
      <c r="J8" s="208" t="s">
        <v>18</v>
      </c>
      <c r="K8" s="27" t="s">
        <v>34</v>
      </c>
      <c r="L8" s="45">
        <f>ROUND((L7*1.2),2)</f>
        <v>1722</v>
      </c>
      <c r="M8" s="30">
        <f aca="true" t="shared" si="0" ref="M8:T8">ROUND((M7*1.2),2)</f>
        <v>1722</v>
      </c>
      <c r="N8" s="28">
        <f t="shared" si="0"/>
        <v>1790.88</v>
      </c>
      <c r="O8" s="30">
        <f t="shared" si="0"/>
        <v>1790.88</v>
      </c>
      <c r="P8" s="28">
        <f t="shared" si="0"/>
        <v>1862.52</v>
      </c>
      <c r="Q8" s="30">
        <f t="shared" si="0"/>
        <v>1862.52</v>
      </c>
      <c r="R8" s="28">
        <f t="shared" si="0"/>
        <v>1937.02</v>
      </c>
      <c r="S8" s="30">
        <f t="shared" si="0"/>
        <v>1937.02</v>
      </c>
      <c r="T8" s="28">
        <f t="shared" si="0"/>
        <v>2014.5</v>
      </c>
      <c r="U8" s="30">
        <f>ROUND((U7*1.2),2)</f>
        <v>2014.5</v>
      </c>
      <c r="V8" s="28">
        <f>ROUND((V7*1.2),2)</f>
        <v>2094.98</v>
      </c>
      <c r="W8" s="30">
        <f>ROUND((W7*1.2),2)</f>
        <v>2094.98</v>
      </c>
      <c r="X8" s="28">
        <f>ROUND((X7*1.2),2)</f>
        <v>2094.98</v>
      </c>
    </row>
    <row r="9" spans="1:24" ht="33">
      <c r="A9" s="231"/>
      <c r="B9" s="223"/>
      <c r="C9" s="225"/>
      <c r="D9" s="209"/>
      <c r="E9" s="210"/>
      <c r="F9" s="209"/>
      <c r="G9" s="216"/>
      <c r="H9" s="217"/>
      <c r="I9" s="207"/>
      <c r="J9" s="209"/>
      <c r="K9" s="23" t="s">
        <v>35</v>
      </c>
      <c r="L9" s="24">
        <v>0</v>
      </c>
      <c r="M9" s="24">
        <f>(M8-L8)/L8</f>
        <v>0</v>
      </c>
      <c r="N9" s="24">
        <f aca="true" t="shared" si="1" ref="N9:T9">(N8-M8)/M8</f>
        <v>0.04000000000000006</v>
      </c>
      <c r="O9" s="24">
        <f t="shared" si="1"/>
        <v>0</v>
      </c>
      <c r="P9" s="24">
        <f t="shared" si="1"/>
        <v>0.040002680246582614</v>
      </c>
      <c r="Q9" s="24">
        <f t="shared" si="1"/>
        <v>0</v>
      </c>
      <c r="R9" s="24">
        <f t="shared" si="1"/>
        <v>0.039999570474411016</v>
      </c>
      <c r="S9" s="24">
        <f t="shared" si="1"/>
        <v>0</v>
      </c>
      <c r="T9" s="24">
        <f t="shared" si="1"/>
        <v>0.03999958699445541</v>
      </c>
      <c r="U9" s="24">
        <f>(U8-T8)/T8</f>
        <v>0</v>
      </c>
      <c r="V9" s="24">
        <f>(V8-U8)/U8</f>
        <v>0.03995035989079177</v>
      </c>
      <c r="W9" s="24">
        <f>(W8-V8)/V8</f>
        <v>0</v>
      </c>
      <c r="X9" s="24">
        <f>(X8-W8)/W8</f>
        <v>0</v>
      </c>
    </row>
    <row r="10" spans="2:25" ht="16.5">
      <c r="B10" s="43" t="s">
        <v>36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" t="s">
        <v>47</v>
      </c>
    </row>
    <row r="11" spans="1:24" ht="33">
      <c r="A11" s="218" t="s">
        <v>3</v>
      </c>
      <c r="B11" s="221" t="s">
        <v>16</v>
      </c>
      <c r="C11" s="21">
        <v>1460</v>
      </c>
      <c r="D11" s="8" t="s">
        <v>19</v>
      </c>
      <c r="E11" s="38">
        <v>1745.82</v>
      </c>
      <c r="F11" s="8" t="s">
        <v>19</v>
      </c>
      <c r="G11" s="212">
        <f>'Пред.цена (ДЦТР) 2020-2024'!I12</f>
        <v>0.8756</v>
      </c>
      <c r="H11" s="213"/>
      <c r="I11" s="38">
        <f>E11*G11</f>
        <v>1528.6399920000001</v>
      </c>
      <c r="J11" s="8" t="s">
        <v>19</v>
      </c>
      <c r="K11" s="27" t="s">
        <v>33</v>
      </c>
      <c r="L11" s="44">
        <f>C11</f>
        <v>1460</v>
      </c>
      <c r="M11" s="29">
        <f>L11</f>
        <v>1460</v>
      </c>
      <c r="N11" s="25">
        <f>M11*1.04</f>
        <v>1518.4</v>
      </c>
      <c r="O11" s="29">
        <f>N11</f>
        <v>1518.4</v>
      </c>
      <c r="P11" s="25">
        <f>O11*1.04</f>
        <v>1579.1360000000002</v>
      </c>
      <c r="Q11" s="29">
        <f>P11</f>
        <v>1579.1360000000002</v>
      </c>
      <c r="R11" s="25">
        <f>Q11*1.04</f>
        <v>1642.3014400000002</v>
      </c>
      <c r="S11" s="29">
        <f>R11</f>
        <v>1642.3014400000002</v>
      </c>
      <c r="T11" s="25">
        <f>S11*1.04</f>
        <v>1707.9934976000002</v>
      </c>
      <c r="U11" s="29">
        <f>T11</f>
        <v>1707.9934976000002</v>
      </c>
      <c r="V11" s="25">
        <f>E11</f>
        <v>1745.82</v>
      </c>
      <c r="W11" s="29">
        <f>V11</f>
        <v>1745.82</v>
      </c>
      <c r="X11" s="25">
        <f>W11</f>
        <v>1745.82</v>
      </c>
    </row>
    <row r="12" spans="1:24" ht="33">
      <c r="A12" s="219"/>
      <c r="B12" s="222"/>
      <c r="C12" s="224">
        <f>ROUND((C11*1.2),0)</f>
        <v>1752</v>
      </c>
      <c r="D12" s="208" t="s">
        <v>18</v>
      </c>
      <c r="E12" s="206">
        <f>ROUND((E11*1.2),20)</f>
        <v>2094.984</v>
      </c>
      <c r="F12" s="208" t="s">
        <v>18</v>
      </c>
      <c r="G12" s="214"/>
      <c r="H12" s="215"/>
      <c r="I12" s="206">
        <f>E12*G11</f>
        <v>1834.3679904</v>
      </c>
      <c r="J12" s="208" t="s">
        <v>18</v>
      </c>
      <c r="K12" s="27" t="s">
        <v>34</v>
      </c>
      <c r="L12" s="45">
        <f>ROUND((L11*1.2),2)</f>
        <v>1752</v>
      </c>
      <c r="M12" s="30">
        <f aca="true" t="shared" si="2" ref="M12:T12">ROUND((M11*1.2),2)</f>
        <v>1752</v>
      </c>
      <c r="N12" s="28">
        <f t="shared" si="2"/>
        <v>1822.08</v>
      </c>
      <c r="O12" s="30">
        <f t="shared" si="2"/>
        <v>1822.08</v>
      </c>
      <c r="P12" s="28">
        <f t="shared" si="2"/>
        <v>1894.96</v>
      </c>
      <c r="Q12" s="30">
        <f t="shared" si="2"/>
        <v>1894.96</v>
      </c>
      <c r="R12" s="28">
        <f t="shared" si="2"/>
        <v>1970.76</v>
      </c>
      <c r="S12" s="30">
        <f t="shared" si="2"/>
        <v>1970.76</v>
      </c>
      <c r="T12" s="28">
        <f t="shared" si="2"/>
        <v>2049.59</v>
      </c>
      <c r="U12" s="30">
        <f>ROUND((U11*1.2),2)</f>
        <v>2049.59</v>
      </c>
      <c r="V12" s="28">
        <f>ROUND((V11*1.2),2)</f>
        <v>2094.98</v>
      </c>
      <c r="W12" s="30">
        <f>ROUND((W11*1.2),2)</f>
        <v>2094.98</v>
      </c>
      <c r="X12" s="28">
        <f>ROUND((X11*1.2),2)</f>
        <v>2094.98</v>
      </c>
    </row>
    <row r="13" spans="1:24" ht="33">
      <c r="A13" s="220"/>
      <c r="B13" s="223"/>
      <c r="C13" s="225"/>
      <c r="D13" s="209"/>
      <c r="E13" s="210"/>
      <c r="F13" s="209"/>
      <c r="G13" s="216"/>
      <c r="H13" s="217"/>
      <c r="I13" s="210"/>
      <c r="J13" s="209"/>
      <c r="K13" s="23" t="s">
        <v>15</v>
      </c>
      <c r="L13" s="26">
        <v>0</v>
      </c>
      <c r="M13" s="24">
        <f>(M12-L12)/L12</f>
        <v>0</v>
      </c>
      <c r="N13" s="24">
        <f aca="true" t="shared" si="3" ref="N13:T13">(N12-M12)/M12</f>
        <v>0.03999999999999996</v>
      </c>
      <c r="O13" s="24">
        <f t="shared" si="3"/>
        <v>0</v>
      </c>
      <c r="P13" s="24">
        <f t="shared" si="3"/>
        <v>0.03999824376536711</v>
      </c>
      <c r="Q13" s="24">
        <f t="shared" si="3"/>
        <v>0</v>
      </c>
      <c r="R13" s="24">
        <f t="shared" si="3"/>
        <v>0.04000084434499934</v>
      </c>
      <c r="S13" s="24">
        <f t="shared" si="3"/>
        <v>0</v>
      </c>
      <c r="T13" s="24">
        <f t="shared" si="3"/>
        <v>0.03999979703261694</v>
      </c>
      <c r="U13" s="24">
        <f>(U12-T12)/T12</f>
        <v>0</v>
      </c>
      <c r="V13" s="24">
        <f>(V12-U12)/U12</f>
        <v>0.022145892593152715</v>
      </c>
      <c r="W13" s="24">
        <f>(W12-V12)/V12</f>
        <v>0</v>
      </c>
      <c r="X13" s="24">
        <f>(X12-W12)/W12</f>
        <v>0</v>
      </c>
    </row>
  </sheetData>
  <sheetProtection/>
  <mergeCells count="24">
    <mergeCell ref="A4:A5"/>
    <mergeCell ref="B4:B5"/>
    <mergeCell ref="C4:D5"/>
    <mergeCell ref="E4:F5"/>
    <mergeCell ref="A7:A9"/>
    <mergeCell ref="B7:B9"/>
    <mergeCell ref="C8:C9"/>
    <mergeCell ref="D8:D9"/>
    <mergeCell ref="E8:E9"/>
    <mergeCell ref="F8:F9"/>
    <mergeCell ref="A11:A13"/>
    <mergeCell ref="B11:B13"/>
    <mergeCell ref="C12:C13"/>
    <mergeCell ref="D12:D13"/>
    <mergeCell ref="E12:E13"/>
    <mergeCell ref="F12:F13"/>
    <mergeCell ref="I4:J5"/>
    <mergeCell ref="I8:I9"/>
    <mergeCell ref="J8:J9"/>
    <mergeCell ref="I12:I13"/>
    <mergeCell ref="J12:J13"/>
    <mergeCell ref="G4:H5"/>
    <mergeCell ref="G7:H9"/>
    <mergeCell ref="G11:H13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zoomScale="95" zoomScaleNormal="95" zoomScalePageLayoutView="0" workbookViewId="0" topLeftCell="A1">
      <pane ySplit="4" topLeftCell="A11" activePane="bottomLeft" state="frozen"/>
      <selection pane="topLeft" activeCell="B7" sqref="B7:B9"/>
      <selection pane="bottomLeft" activeCell="D12" sqref="D12:D16"/>
    </sheetView>
  </sheetViews>
  <sheetFormatPr defaultColWidth="9.140625" defaultRowHeight="15"/>
  <cols>
    <col min="1" max="1" width="26.8515625" style="1" customWidth="1"/>
    <col min="2" max="2" width="14.421875" style="1" customWidth="1"/>
    <col min="3" max="3" width="15.28125" style="1" customWidth="1"/>
    <col min="4" max="7" width="13.28125" style="1" customWidth="1"/>
    <col min="8" max="8" width="30.140625" style="1" customWidth="1"/>
    <col min="9" max="13" width="11.8515625" style="1" customWidth="1"/>
    <col min="14" max="16384" width="9.140625" style="1" customWidth="1"/>
  </cols>
  <sheetData>
    <row r="1" spans="1:13" ht="2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29" ht="16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51" customHeight="1">
      <c r="A3" s="226" t="s">
        <v>1</v>
      </c>
      <c r="B3" s="226" t="s">
        <v>2</v>
      </c>
      <c r="C3" s="226" t="s">
        <v>5</v>
      </c>
      <c r="D3" s="7" t="s">
        <v>43</v>
      </c>
      <c r="E3" s="42"/>
      <c r="F3" s="7" t="s">
        <v>52</v>
      </c>
      <c r="G3" s="42"/>
      <c r="H3" s="7" t="s">
        <v>8</v>
      </c>
      <c r="I3" s="7"/>
      <c r="J3" s="7"/>
      <c r="K3" s="7"/>
      <c r="L3" s="7"/>
      <c r="M3" s="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</row>
    <row r="4" spans="1:29" s="5" customFormat="1" ht="69" customHeight="1">
      <c r="A4" s="227"/>
      <c r="B4" s="227"/>
      <c r="C4" s="227"/>
      <c r="D4" s="41" t="s">
        <v>44</v>
      </c>
      <c r="E4" s="41" t="s">
        <v>45</v>
      </c>
      <c r="F4" s="41" t="s">
        <v>44</v>
      </c>
      <c r="G4" s="41" t="s">
        <v>45</v>
      </c>
      <c r="H4" s="8" t="s">
        <v>9</v>
      </c>
      <c r="I4" s="39" t="s">
        <v>6</v>
      </c>
      <c r="J4" s="9" t="s">
        <v>11</v>
      </c>
      <c r="K4" s="9" t="s">
        <v>12</v>
      </c>
      <c r="L4" s="9" t="s">
        <v>13</v>
      </c>
      <c r="M4" s="9" t="s">
        <v>14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"/>
    </row>
    <row r="5" spans="1:29" s="5" customFormat="1" ht="15" customHeigh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17" ht="66">
      <c r="A6" s="218" t="s">
        <v>3</v>
      </c>
      <c r="B6" s="242" t="s">
        <v>16</v>
      </c>
      <c r="C6" s="206">
        <v>1722</v>
      </c>
      <c r="D6" s="234">
        <v>1745.82</v>
      </c>
      <c r="E6" s="234">
        <v>2094.98</v>
      </c>
      <c r="F6" s="237">
        <v>1675.71</v>
      </c>
      <c r="G6" s="237">
        <v>2010.85</v>
      </c>
      <c r="H6" s="10" t="s">
        <v>7</v>
      </c>
      <c r="I6" s="14">
        <v>0.8635</v>
      </c>
      <c r="J6" s="14">
        <v>0.9254</v>
      </c>
      <c r="K6" s="14">
        <v>0.9641</v>
      </c>
      <c r="L6" s="14">
        <v>0.9819</v>
      </c>
      <c r="M6" s="14">
        <v>1</v>
      </c>
      <c r="N6" s="6"/>
      <c r="O6" s="6"/>
      <c r="P6" s="6" t="s">
        <v>57</v>
      </c>
      <c r="Q6" s="6"/>
    </row>
    <row r="7" spans="1:17" ht="49.5">
      <c r="A7" s="219"/>
      <c r="B7" s="243"/>
      <c r="C7" s="232"/>
      <c r="D7" s="235"/>
      <c r="E7" s="235"/>
      <c r="F7" s="238"/>
      <c r="G7" s="238"/>
      <c r="H7" s="10" t="s">
        <v>42</v>
      </c>
      <c r="I7" s="18">
        <f>$D$6*I6</f>
        <v>1507.51557</v>
      </c>
      <c r="J7" s="25">
        <f>ROUND((F6*J6),2)</f>
        <v>1550.7</v>
      </c>
      <c r="K7" s="40">
        <f>$D$6*K6</f>
        <v>1683.1450619999998</v>
      </c>
      <c r="L7" s="40">
        <f>$D$6*L6</f>
        <v>1714.220658</v>
      </c>
      <c r="M7" s="40">
        <f>$D$6*M6</f>
        <v>1745.82</v>
      </c>
      <c r="N7" s="6"/>
      <c r="O7" s="6"/>
      <c r="P7" s="52">
        <f>F6*J6</f>
        <v>1550.7020340000001</v>
      </c>
      <c r="Q7" s="6"/>
    </row>
    <row r="8" spans="1:13" ht="49.5">
      <c r="A8" s="219"/>
      <c r="B8" s="243"/>
      <c r="C8" s="232"/>
      <c r="D8" s="235"/>
      <c r="E8" s="235"/>
      <c r="F8" s="238"/>
      <c r="G8" s="238"/>
      <c r="H8" s="10" t="s">
        <v>10</v>
      </c>
      <c r="I8" s="18">
        <f>$E$6*I6</f>
        <v>1809.0152300000002</v>
      </c>
      <c r="J8" s="18">
        <f>ROUND((J7*1.2),2)</f>
        <v>1860.84</v>
      </c>
      <c r="K8" s="11">
        <f>$E$6*K6</f>
        <v>2019.7702179999999</v>
      </c>
      <c r="L8" s="11">
        <f>$E$6*L6</f>
        <v>2057.060862</v>
      </c>
      <c r="M8" s="11">
        <f>$E$6*M6</f>
        <v>2094.98</v>
      </c>
    </row>
    <row r="9" spans="1:13" ht="16.5">
      <c r="A9" s="236"/>
      <c r="B9" s="244"/>
      <c r="C9" s="233"/>
      <c r="D9" s="236"/>
      <c r="E9" s="236"/>
      <c r="F9" s="239"/>
      <c r="G9" s="239"/>
      <c r="I9" s="11">
        <f>I7-1435</f>
        <v>72.51557000000003</v>
      </c>
      <c r="J9" s="11">
        <f>J7-I7</f>
        <v>43.18443000000002</v>
      </c>
      <c r="K9" s="11">
        <f>K7-J7</f>
        <v>132.44506199999978</v>
      </c>
      <c r="L9" s="11">
        <f>L7-K7</f>
        <v>31.075596000000132</v>
      </c>
      <c r="M9" s="11">
        <f>M7-L7</f>
        <v>31.59934199999998</v>
      </c>
    </row>
    <row r="10" spans="1:13" ht="16.5">
      <c r="A10" s="220"/>
      <c r="B10" s="209"/>
      <c r="C10" s="220"/>
      <c r="D10" s="220"/>
      <c r="E10" s="220"/>
      <c r="F10" s="240"/>
      <c r="G10" s="240"/>
      <c r="H10" s="48" t="s">
        <v>53</v>
      </c>
      <c r="I10" s="11"/>
      <c r="J10" s="14">
        <f>J9/I8</f>
        <v>0.023871789072776362</v>
      </c>
      <c r="K10" s="11"/>
      <c r="L10" s="11"/>
      <c r="M10" s="11"/>
    </row>
    <row r="11" spans="1:13" ht="16.5">
      <c r="A11" s="12" t="s">
        <v>36</v>
      </c>
      <c r="B11" s="13"/>
      <c r="C11" s="13"/>
      <c r="D11" s="13"/>
      <c r="E11" s="13"/>
      <c r="F11" s="13"/>
      <c r="G11" s="13"/>
      <c r="H11" s="13"/>
      <c r="I11" s="13"/>
      <c r="J11" s="47"/>
      <c r="K11" s="13"/>
      <c r="L11" s="13"/>
      <c r="M11" s="13"/>
    </row>
    <row r="12" spans="1:13" ht="66">
      <c r="A12" s="230" t="s">
        <v>3</v>
      </c>
      <c r="B12" s="242" t="s">
        <v>16</v>
      </c>
      <c r="C12" s="206">
        <v>1752</v>
      </c>
      <c r="D12" s="234">
        <f>D6</f>
        <v>1745.82</v>
      </c>
      <c r="E12" s="234">
        <v>2094.98</v>
      </c>
      <c r="F12" s="237">
        <f>F6</f>
        <v>1675.71</v>
      </c>
      <c r="G12" s="237">
        <f>G6</f>
        <v>2010.85</v>
      </c>
      <c r="H12" s="10" t="s">
        <v>7</v>
      </c>
      <c r="I12" s="14">
        <v>0.8756</v>
      </c>
      <c r="J12" s="14">
        <v>0.935</v>
      </c>
      <c r="K12" s="14">
        <v>0.9708</v>
      </c>
      <c r="L12" s="14">
        <v>0.9853</v>
      </c>
      <c r="M12" s="14">
        <v>1</v>
      </c>
    </row>
    <row r="13" spans="1:16" ht="49.5">
      <c r="A13" s="230"/>
      <c r="B13" s="243"/>
      <c r="C13" s="232"/>
      <c r="D13" s="235"/>
      <c r="E13" s="235"/>
      <c r="F13" s="238"/>
      <c r="G13" s="238"/>
      <c r="H13" s="10" t="str">
        <f>H7</f>
        <v>Предельный уровень цены на тепловую энергию, руб./Гкал               (без НДС)</v>
      </c>
      <c r="I13" s="18">
        <f>$D$12*I12</f>
        <v>1528.6399920000001</v>
      </c>
      <c r="J13" s="25">
        <f>ROUND((F12*J12),2)</f>
        <v>1566.79</v>
      </c>
      <c r="K13" s="40">
        <f>$D$12*K12</f>
        <v>1694.842056</v>
      </c>
      <c r="L13" s="40">
        <f>$D$12*L12</f>
        <v>1720.156446</v>
      </c>
      <c r="M13" s="40">
        <f>$D$12*M12</f>
        <v>1745.82</v>
      </c>
      <c r="P13" s="52">
        <f>F12*J12</f>
        <v>1566.7888500000001</v>
      </c>
    </row>
    <row r="14" spans="1:13" ht="49.5">
      <c r="A14" s="230"/>
      <c r="B14" s="243"/>
      <c r="C14" s="232"/>
      <c r="D14" s="235"/>
      <c r="E14" s="235"/>
      <c r="F14" s="238"/>
      <c r="G14" s="238"/>
      <c r="H14" s="10" t="s">
        <v>10</v>
      </c>
      <c r="I14" s="18">
        <f>$E$12*I12+0.01</f>
        <v>1834.3744880000002</v>
      </c>
      <c r="J14" s="18">
        <f>ROUND((J13*1.2),2)</f>
        <v>1880.15</v>
      </c>
      <c r="K14" s="11">
        <f>$E$12*K12</f>
        <v>2033.806584</v>
      </c>
      <c r="L14" s="11">
        <f>$E$12*L12</f>
        <v>2064.183794</v>
      </c>
      <c r="M14" s="11">
        <f>$E$12*M12</f>
        <v>2094.98</v>
      </c>
    </row>
    <row r="15" spans="1:13" ht="33">
      <c r="A15" s="231"/>
      <c r="B15" s="244"/>
      <c r="C15" s="233"/>
      <c r="D15" s="236"/>
      <c r="E15" s="236"/>
      <c r="F15" s="239"/>
      <c r="G15" s="239"/>
      <c r="H15" s="10" t="s">
        <v>54</v>
      </c>
      <c r="I15" s="11">
        <f>I13-1460</f>
        <v>68.63999200000012</v>
      </c>
      <c r="J15" s="11">
        <f>J13-I13</f>
        <v>38.15000799999984</v>
      </c>
      <c r="K15" s="11">
        <f>K13-J13</f>
        <v>128.052056</v>
      </c>
      <c r="L15" s="11">
        <f>L13-K13</f>
        <v>25.314390000000003</v>
      </c>
      <c r="M15" s="11">
        <f>M13-L13</f>
        <v>25.663553999999976</v>
      </c>
    </row>
    <row r="16" spans="1:13" ht="16.5">
      <c r="A16" s="241"/>
      <c r="B16" s="245"/>
      <c r="C16" s="245"/>
      <c r="D16" s="245"/>
      <c r="E16" s="245"/>
      <c r="F16" s="246"/>
      <c r="G16" s="246"/>
      <c r="H16" s="48" t="s">
        <v>53</v>
      </c>
      <c r="I16" s="11"/>
      <c r="J16" s="14">
        <f>J15/I14</f>
        <v>0.020797284441954056</v>
      </c>
      <c r="K16" s="11"/>
      <c r="L16" s="11"/>
      <c r="M16" s="11"/>
    </row>
  </sheetData>
  <sheetProtection/>
  <mergeCells count="17">
    <mergeCell ref="G6:G10"/>
    <mergeCell ref="A12:A16"/>
    <mergeCell ref="B12:B16"/>
    <mergeCell ref="C12:C16"/>
    <mergeCell ref="D12:D16"/>
    <mergeCell ref="E12:E16"/>
    <mergeCell ref="F12:F16"/>
    <mergeCell ref="G12:G16"/>
    <mergeCell ref="A6:A10"/>
    <mergeCell ref="B6:B10"/>
    <mergeCell ref="C6:C10"/>
    <mergeCell ref="D6:D10"/>
    <mergeCell ref="E6:E10"/>
    <mergeCell ref="F6:F10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M40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140625" defaultRowHeight="15"/>
  <cols>
    <col min="1" max="1" width="12.7109375" style="1" customWidth="1"/>
    <col min="2" max="2" width="22.7109375" style="1" customWidth="1"/>
    <col min="3" max="6" width="10.28125" style="1" customWidth="1"/>
    <col min="7" max="8" width="9.57421875" style="1" customWidth="1"/>
    <col min="9" max="9" width="14.00390625" style="1" customWidth="1"/>
    <col min="10" max="10" width="13.7109375" style="1" customWidth="1"/>
    <col min="11" max="12" width="11.140625" style="1" customWidth="1"/>
    <col min="13" max="15" width="9.28125" style="1" customWidth="1"/>
    <col min="16" max="16" width="8.57421875" style="108" customWidth="1"/>
    <col min="17" max="26" width="11.8515625" style="1" hidden="1" customWidth="1"/>
    <col min="27" max="32" width="9.140625" style="1" hidden="1" customWidth="1"/>
    <col min="33" max="35" width="0" style="1" hidden="1" customWidth="1"/>
    <col min="36" max="36" width="9.140625" style="1" customWidth="1"/>
    <col min="37" max="39" width="0" style="1" hidden="1" customWidth="1"/>
    <col min="40" max="16384" width="9.140625" style="1" customWidth="1"/>
  </cols>
  <sheetData>
    <row r="1" spans="1:28" s="100" customFormat="1" ht="63" customHeight="1">
      <c r="A1" s="300" t="s">
        <v>81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1"/>
      <c r="R1" s="31"/>
      <c r="S1" s="31"/>
      <c r="T1" s="31"/>
      <c r="U1" s="31"/>
      <c r="V1" s="31"/>
      <c r="W1" s="31"/>
      <c r="X1" s="31"/>
      <c r="Y1" s="31"/>
      <c r="Z1" s="31"/>
      <c r="AB1" s="131"/>
    </row>
    <row r="2" spans="1:26" ht="20.25" hidden="1">
      <c r="A2" s="124"/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37" ht="17.25" thickBo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111"/>
      <c r="R3" s="112"/>
      <c r="S3" s="112"/>
      <c r="T3" s="112"/>
      <c r="U3" s="112"/>
      <c r="V3" s="113"/>
      <c r="W3" s="114" t="s">
        <v>41</v>
      </c>
      <c r="X3" s="115"/>
      <c r="Y3" s="114"/>
      <c r="Z3" s="115"/>
      <c r="AA3" s="110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5" customFormat="1" ht="36" customHeight="1">
      <c r="A4" s="284" t="s">
        <v>1</v>
      </c>
      <c r="B4" s="286" t="s">
        <v>2</v>
      </c>
      <c r="C4" s="288" t="s">
        <v>88</v>
      </c>
      <c r="D4" s="289"/>
      <c r="E4" s="280" t="s">
        <v>93</v>
      </c>
      <c r="F4" s="292"/>
      <c r="G4" s="292"/>
      <c r="H4" s="281"/>
      <c r="I4" s="280" t="s">
        <v>94</v>
      </c>
      <c r="J4" s="281"/>
      <c r="K4" s="280" t="s">
        <v>92</v>
      </c>
      <c r="L4" s="281"/>
      <c r="M4" s="170" t="s">
        <v>91</v>
      </c>
      <c r="N4" s="171"/>
      <c r="O4" s="172"/>
      <c r="P4" s="173"/>
      <c r="Q4" s="168"/>
      <c r="R4" s="116"/>
      <c r="S4" s="116"/>
      <c r="T4" s="116"/>
      <c r="U4" s="116"/>
      <c r="V4" s="116"/>
      <c r="W4" s="116"/>
      <c r="X4" s="116"/>
      <c r="Y4" s="116"/>
      <c r="Z4" s="116"/>
      <c r="AA4" s="110"/>
      <c r="AB4" s="2"/>
      <c r="AC4" s="2"/>
      <c r="AD4" s="2"/>
      <c r="AE4" s="2"/>
      <c r="AF4" s="2"/>
      <c r="AG4" s="2"/>
      <c r="AH4" s="2"/>
      <c r="AI4" s="2"/>
      <c r="AJ4" s="2"/>
      <c r="AK4" s="4"/>
    </row>
    <row r="5" spans="1:37" s="5" customFormat="1" ht="27" customHeight="1">
      <c r="A5" s="285"/>
      <c r="B5" s="287"/>
      <c r="C5" s="290"/>
      <c r="D5" s="291"/>
      <c r="E5" s="282"/>
      <c r="F5" s="293"/>
      <c r="G5" s="293"/>
      <c r="H5" s="283"/>
      <c r="I5" s="282"/>
      <c r="J5" s="283"/>
      <c r="K5" s="282"/>
      <c r="L5" s="283"/>
      <c r="M5" s="277" t="s">
        <v>32</v>
      </c>
      <c r="N5" s="278"/>
      <c r="O5" s="278"/>
      <c r="P5" s="279"/>
      <c r="Q5" s="168"/>
      <c r="R5" s="116"/>
      <c r="S5" s="116"/>
      <c r="T5" s="116"/>
      <c r="U5" s="116"/>
      <c r="V5" s="116"/>
      <c r="W5" s="116"/>
      <c r="X5" s="116"/>
      <c r="Y5" s="116"/>
      <c r="Z5" s="116"/>
      <c r="AA5" s="110"/>
      <c r="AB5" s="2"/>
      <c r="AC5" s="2"/>
      <c r="AD5" s="2"/>
      <c r="AE5" s="2"/>
      <c r="AF5" s="2"/>
      <c r="AG5" s="2"/>
      <c r="AH5" s="2"/>
      <c r="AI5" s="2"/>
      <c r="AJ5" s="2"/>
      <c r="AK5" s="4"/>
    </row>
    <row r="6" spans="1:37" s="5" customFormat="1" ht="33" customHeight="1">
      <c r="A6" s="285"/>
      <c r="B6" s="287"/>
      <c r="C6" s="290"/>
      <c r="D6" s="291"/>
      <c r="E6" s="275" t="s">
        <v>95</v>
      </c>
      <c r="F6" s="303"/>
      <c r="G6" s="303"/>
      <c r="H6" s="276"/>
      <c r="I6" s="275" t="s">
        <v>89</v>
      </c>
      <c r="J6" s="276"/>
      <c r="K6" s="275" t="s">
        <v>96</v>
      </c>
      <c r="L6" s="276"/>
      <c r="M6" s="294" t="s">
        <v>26</v>
      </c>
      <c r="N6" s="295"/>
      <c r="O6" s="304" t="s">
        <v>27</v>
      </c>
      <c r="P6" s="305"/>
      <c r="Q6" s="169" t="s">
        <v>26</v>
      </c>
      <c r="R6" s="117" t="s">
        <v>27</v>
      </c>
      <c r="S6" s="117" t="s">
        <v>28</v>
      </c>
      <c r="T6" s="117" t="s">
        <v>29</v>
      </c>
      <c r="U6" s="117" t="s">
        <v>30</v>
      </c>
      <c r="V6" s="117" t="s">
        <v>31</v>
      </c>
      <c r="W6" s="118" t="s">
        <v>37</v>
      </c>
      <c r="X6" s="118" t="s">
        <v>38</v>
      </c>
      <c r="Y6" s="118" t="s">
        <v>39</v>
      </c>
      <c r="Z6" s="118" t="s">
        <v>40</v>
      </c>
      <c r="AA6" s="110"/>
      <c r="AB6" s="2"/>
      <c r="AC6" s="2"/>
      <c r="AD6" s="266" t="s">
        <v>56</v>
      </c>
      <c r="AE6" s="2"/>
      <c r="AF6" s="2"/>
      <c r="AG6" s="2"/>
      <c r="AH6" s="2"/>
      <c r="AI6" s="2"/>
      <c r="AJ6" s="2"/>
      <c r="AK6" s="4"/>
    </row>
    <row r="7" spans="1:37" s="5" customFormat="1" ht="59.25" customHeight="1" thickBot="1">
      <c r="A7" s="182"/>
      <c r="B7" s="182"/>
      <c r="C7" s="301" t="s">
        <v>85</v>
      </c>
      <c r="D7" s="302"/>
      <c r="E7" s="298" t="s">
        <v>26</v>
      </c>
      <c r="F7" s="299"/>
      <c r="G7" s="308" t="s">
        <v>27</v>
      </c>
      <c r="H7" s="309"/>
      <c r="I7" s="166" t="s">
        <v>26</v>
      </c>
      <c r="J7" s="167" t="s">
        <v>27</v>
      </c>
      <c r="K7" s="166" t="s">
        <v>26</v>
      </c>
      <c r="L7" s="166" t="s">
        <v>97</v>
      </c>
      <c r="M7" s="296"/>
      <c r="N7" s="297"/>
      <c r="O7" s="306"/>
      <c r="P7" s="307"/>
      <c r="Q7" s="169"/>
      <c r="R7" s="117"/>
      <c r="S7" s="117"/>
      <c r="T7" s="117"/>
      <c r="U7" s="117"/>
      <c r="V7" s="117"/>
      <c r="W7" s="118"/>
      <c r="X7" s="118"/>
      <c r="Y7" s="118"/>
      <c r="Z7" s="118"/>
      <c r="AA7" s="110"/>
      <c r="AB7" s="2"/>
      <c r="AC7" s="2"/>
      <c r="AD7" s="266"/>
      <c r="AE7" s="2"/>
      <c r="AF7" s="2"/>
      <c r="AG7" s="2"/>
      <c r="AH7" s="2"/>
      <c r="AI7" s="2"/>
      <c r="AJ7" s="2"/>
      <c r="AK7" s="4"/>
    </row>
    <row r="8" spans="1:37" s="140" customFormat="1" ht="21.75" customHeight="1" thickBot="1">
      <c r="A8" s="181" t="s">
        <v>4</v>
      </c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75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11"/>
      <c r="AB8" s="32"/>
      <c r="AC8" s="33" t="s">
        <v>55</v>
      </c>
      <c r="AD8" s="267"/>
      <c r="AE8" s="32"/>
      <c r="AF8" s="32"/>
      <c r="AG8" s="32"/>
      <c r="AH8" s="32"/>
      <c r="AI8" s="32"/>
      <c r="AJ8" s="32"/>
      <c r="AK8" s="32"/>
    </row>
    <row r="9" spans="1:37" s="140" customFormat="1" ht="27" customHeight="1">
      <c r="A9" s="247" t="str">
        <f>A15</f>
        <v>ООО "СамРЭК-Эксплуатация"</v>
      </c>
      <c r="B9" s="185" t="s">
        <v>87</v>
      </c>
      <c r="C9" s="155" t="s">
        <v>90</v>
      </c>
      <c r="D9" s="157" t="s">
        <v>86</v>
      </c>
      <c r="E9" s="155" t="s">
        <v>90</v>
      </c>
      <c r="F9" s="156" t="s">
        <v>86</v>
      </c>
      <c r="G9" s="156" t="s">
        <v>90</v>
      </c>
      <c r="H9" s="157" t="s">
        <v>86</v>
      </c>
      <c r="I9" s="268" t="s">
        <v>77</v>
      </c>
      <c r="J9" s="271" t="s">
        <v>79</v>
      </c>
      <c r="K9" s="155" t="s">
        <v>90</v>
      </c>
      <c r="L9" s="157" t="s">
        <v>86</v>
      </c>
      <c r="M9" s="155" t="s">
        <v>90</v>
      </c>
      <c r="N9" s="156" t="s">
        <v>86</v>
      </c>
      <c r="O9" s="156" t="s">
        <v>90</v>
      </c>
      <c r="P9" s="157" t="s">
        <v>86</v>
      </c>
      <c r="Q9" s="174"/>
      <c r="R9" s="139"/>
      <c r="S9" s="139"/>
      <c r="T9" s="139"/>
      <c r="U9" s="139"/>
      <c r="V9" s="139"/>
      <c r="W9" s="139"/>
      <c r="X9" s="139"/>
      <c r="Y9" s="139"/>
      <c r="Z9" s="139"/>
      <c r="AA9" s="111"/>
      <c r="AB9" s="32"/>
      <c r="AC9" s="33"/>
      <c r="AD9" s="142"/>
      <c r="AE9" s="32"/>
      <c r="AF9" s="32"/>
      <c r="AG9" s="32"/>
      <c r="AH9" s="32"/>
      <c r="AI9" s="32"/>
      <c r="AJ9" s="32"/>
      <c r="AK9" s="32"/>
    </row>
    <row r="10" spans="1:33" s="100" customFormat="1" ht="36">
      <c r="A10" s="248"/>
      <c r="B10" s="186" t="s">
        <v>82</v>
      </c>
      <c r="C10" s="184" t="s">
        <v>80</v>
      </c>
      <c r="D10" s="197" t="s">
        <v>80</v>
      </c>
      <c r="E10" s="198" t="s">
        <v>80</v>
      </c>
      <c r="F10" s="132" t="s">
        <v>80</v>
      </c>
      <c r="G10" s="132" t="s">
        <v>80</v>
      </c>
      <c r="H10" s="199" t="s">
        <v>80</v>
      </c>
      <c r="I10" s="269"/>
      <c r="J10" s="272"/>
      <c r="K10" s="198" t="s">
        <v>80</v>
      </c>
      <c r="L10" s="199" t="s">
        <v>80</v>
      </c>
      <c r="M10" s="198" t="s">
        <v>80</v>
      </c>
      <c r="N10" s="135" t="s">
        <v>80</v>
      </c>
      <c r="O10" s="133" t="s">
        <v>80</v>
      </c>
      <c r="P10" s="176" t="s">
        <v>80</v>
      </c>
      <c r="Q10" s="153" t="str">
        <f>P10</f>
        <v>-</v>
      </c>
      <c r="R10" s="143" t="e">
        <f>Q10*1.04</f>
        <v>#VALUE!</v>
      </c>
      <c r="S10" s="121" t="e">
        <f>R10</f>
        <v>#VALUE!</v>
      </c>
      <c r="T10" s="143" t="e">
        <f>S10*1.04</f>
        <v>#VALUE!</v>
      </c>
      <c r="U10" s="121" t="e">
        <f>T10</f>
        <v>#VALUE!</v>
      </c>
      <c r="V10" s="143" t="e">
        <f>U10*1.04</f>
        <v>#VALUE!</v>
      </c>
      <c r="W10" s="121" t="e">
        <f>V10</f>
        <v>#VALUE!</v>
      </c>
      <c r="X10" s="143" t="str">
        <f>E10</f>
        <v>-</v>
      </c>
      <c r="Y10" s="121" t="str">
        <f>X10</f>
        <v>-</v>
      </c>
      <c r="Z10" s="143" t="str">
        <f>Y10</f>
        <v>-</v>
      </c>
      <c r="AA10" s="144"/>
      <c r="AB10" s="145"/>
      <c r="AC10" s="146">
        <f>'Пред.цена (ДЦТР) 2020-2024'!J7</f>
        <v>1550.7</v>
      </c>
      <c r="AD10" s="147" t="e">
        <f>P10-#REF!</f>
        <v>#VALUE!</v>
      </c>
      <c r="AE10" s="148" t="e">
        <f>AD10/#REF!</f>
        <v>#VALUE!</v>
      </c>
      <c r="AF10" s="100" t="s">
        <v>58</v>
      </c>
      <c r="AG10" s="148">
        <v>0.04</v>
      </c>
    </row>
    <row r="11" spans="1:33" s="100" customFormat="1" ht="42" customHeight="1">
      <c r="A11" s="248"/>
      <c r="B11" s="187" t="s">
        <v>83</v>
      </c>
      <c r="C11" s="198" t="s">
        <v>80</v>
      </c>
      <c r="D11" s="197" t="s">
        <v>80</v>
      </c>
      <c r="E11" s="198" t="s">
        <v>80</v>
      </c>
      <c r="F11" s="132" t="s">
        <v>80</v>
      </c>
      <c r="G11" s="132" t="s">
        <v>80</v>
      </c>
      <c r="H11" s="199" t="s">
        <v>80</v>
      </c>
      <c r="I11" s="269"/>
      <c r="J11" s="272"/>
      <c r="K11" s="198" t="s">
        <v>80</v>
      </c>
      <c r="L11" s="199" t="s">
        <v>80</v>
      </c>
      <c r="M11" s="198" t="s">
        <v>80</v>
      </c>
      <c r="N11" s="135" t="s">
        <v>80</v>
      </c>
      <c r="O11" s="133" t="s">
        <v>80</v>
      </c>
      <c r="P11" s="176" t="s">
        <v>80</v>
      </c>
      <c r="Q11" s="153"/>
      <c r="R11" s="143"/>
      <c r="S11" s="121"/>
      <c r="T11" s="143"/>
      <c r="U11" s="121"/>
      <c r="V11" s="143"/>
      <c r="W11" s="121"/>
      <c r="X11" s="143"/>
      <c r="Y11" s="121"/>
      <c r="Z11" s="143"/>
      <c r="AA11" s="144"/>
      <c r="AB11" s="145"/>
      <c r="AC11" s="146"/>
      <c r="AD11" s="147"/>
      <c r="AE11" s="148"/>
      <c r="AG11" s="148"/>
    </row>
    <row r="12" spans="1:34" s="100" customFormat="1" ht="37.5" customHeight="1" thickBot="1">
      <c r="A12" s="248"/>
      <c r="B12" s="188" t="s">
        <v>84</v>
      </c>
      <c r="C12" s="258" t="s">
        <v>80</v>
      </c>
      <c r="D12" s="250" t="s">
        <v>80</v>
      </c>
      <c r="E12" s="258" t="s">
        <v>80</v>
      </c>
      <c r="F12" s="132" t="s">
        <v>80</v>
      </c>
      <c r="G12" s="132" t="s">
        <v>80</v>
      </c>
      <c r="H12" s="263" t="s">
        <v>80</v>
      </c>
      <c r="I12" s="269"/>
      <c r="J12" s="272"/>
      <c r="K12" s="258" t="s">
        <v>80</v>
      </c>
      <c r="L12" s="263" t="s">
        <v>80</v>
      </c>
      <c r="M12" s="198" t="s">
        <v>80</v>
      </c>
      <c r="N12" s="160" t="s">
        <v>80</v>
      </c>
      <c r="O12" s="177" t="s">
        <v>80</v>
      </c>
      <c r="P12" s="178" t="s">
        <v>80</v>
      </c>
      <c r="Q12" s="154" t="e">
        <f aca="true" t="shared" si="0" ref="Q12:V12">ROUND((Q10*1.2),2)</f>
        <v>#VALUE!</v>
      </c>
      <c r="R12" s="120" t="e">
        <f t="shared" si="0"/>
        <v>#VALUE!</v>
      </c>
      <c r="S12" s="120" t="e">
        <f t="shared" si="0"/>
        <v>#VALUE!</v>
      </c>
      <c r="T12" s="120" t="e">
        <f t="shared" si="0"/>
        <v>#VALUE!</v>
      </c>
      <c r="U12" s="120" t="e">
        <f t="shared" si="0"/>
        <v>#VALUE!</v>
      </c>
      <c r="V12" s="120" t="e">
        <f t="shared" si="0"/>
        <v>#VALUE!</v>
      </c>
      <c r="W12" s="120" t="e">
        <f>ROUND((W10*1.2),2)</f>
        <v>#VALUE!</v>
      </c>
      <c r="X12" s="120" t="e">
        <f>ROUND((X10*1.2),2)</f>
        <v>#VALUE!</v>
      </c>
      <c r="Y12" s="120" t="e">
        <f>ROUND((Y10*1.2),2)</f>
        <v>#VALUE!</v>
      </c>
      <c r="Z12" s="120" t="e">
        <f>ROUND((Z10*1.2),2)</f>
        <v>#VALUE!</v>
      </c>
      <c r="AA12" s="149"/>
      <c r="AC12" s="146">
        <f>'Пред.цена (ДЦТР) 2020-2024'!J8</f>
        <v>1860.84</v>
      </c>
      <c r="AD12" s="147" t="e">
        <f>P12-#REF!</f>
        <v>#VALUE!</v>
      </c>
      <c r="AE12" s="148" t="e">
        <f>AD12/#REF!</f>
        <v>#VALUE!</v>
      </c>
      <c r="AH12" s="150" t="e">
        <f>P10*1.2</f>
        <v>#VALUE!</v>
      </c>
    </row>
    <row r="13" spans="1:31" s="100" customFormat="1" ht="33" customHeight="1" hidden="1">
      <c r="A13" s="249"/>
      <c r="B13" s="189"/>
      <c r="C13" s="265"/>
      <c r="D13" s="251"/>
      <c r="E13" s="265"/>
      <c r="F13" s="183"/>
      <c r="G13" s="183"/>
      <c r="H13" s="264"/>
      <c r="I13" s="270"/>
      <c r="J13" s="273"/>
      <c r="K13" s="259"/>
      <c r="L13" s="274"/>
      <c r="M13" s="179" t="s">
        <v>35</v>
      </c>
      <c r="N13" s="180"/>
      <c r="O13" s="200"/>
      <c r="P13" s="201" t="e">
        <f>(P12-#REF!)/#REF!</f>
        <v>#VALUE!</v>
      </c>
      <c r="Q13" s="151" t="e">
        <f aca="true" t="shared" si="1" ref="Q13:V13">(Q12-P12)/P12</f>
        <v>#VALUE!</v>
      </c>
      <c r="R13" s="151" t="e">
        <f t="shared" si="1"/>
        <v>#VALUE!</v>
      </c>
      <c r="S13" s="151" t="e">
        <f t="shared" si="1"/>
        <v>#VALUE!</v>
      </c>
      <c r="T13" s="151" t="e">
        <f t="shared" si="1"/>
        <v>#VALUE!</v>
      </c>
      <c r="U13" s="151" t="e">
        <f t="shared" si="1"/>
        <v>#VALUE!</v>
      </c>
      <c r="V13" s="151" t="e">
        <f t="shared" si="1"/>
        <v>#VALUE!</v>
      </c>
      <c r="W13" s="151" t="e">
        <f>(W12-V12)/V12</f>
        <v>#VALUE!</v>
      </c>
      <c r="X13" s="151" t="e">
        <f>(X12-W12)/W12</f>
        <v>#VALUE!</v>
      </c>
      <c r="Y13" s="151" t="e">
        <f>(Y12-X12)/X12</f>
        <v>#VALUE!</v>
      </c>
      <c r="Z13" s="151" t="e">
        <f>(Z12-Y12)/Y12</f>
        <v>#VALUE!</v>
      </c>
      <c r="AA13" s="149"/>
      <c r="AE13" s="148"/>
    </row>
    <row r="14" spans="1:31" s="100" customFormat="1" ht="22.5" customHeight="1" thickBot="1">
      <c r="A14" s="260" t="s">
        <v>36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2"/>
      <c r="Q14" s="174"/>
      <c r="R14" s="139"/>
      <c r="S14" s="139"/>
      <c r="T14" s="139"/>
      <c r="U14" s="139"/>
      <c r="V14" s="139"/>
      <c r="W14" s="139"/>
      <c r="X14" s="139"/>
      <c r="Y14" s="139"/>
      <c r="Z14" s="139"/>
      <c r="AA14" s="149" t="s">
        <v>47</v>
      </c>
      <c r="AE14" s="148"/>
    </row>
    <row r="15" spans="1:31" ht="22.5" customHeight="1">
      <c r="A15" s="247" t="s">
        <v>78</v>
      </c>
      <c r="B15" s="185" t="s">
        <v>87</v>
      </c>
      <c r="C15" s="155" t="s">
        <v>90</v>
      </c>
      <c r="D15" s="157" t="s">
        <v>86</v>
      </c>
      <c r="E15" s="155" t="s">
        <v>90</v>
      </c>
      <c r="F15" s="156" t="s">
        <v>86</v>
      </c>
      <c r="G15" s="156" t="s">
        <v>90</v>
      </c>
      <c r="H15" s="192" t="s">
        <v>86</v>
      </c>
      <c r="I15" s="252" t="s">
        <v>77</v>
      </c>
      <c r="J15" s="255" t="s">
        <v>77</v>
      </c>
      <c r="K15" s="196" t="s">
        <v>90</v>
      </c>
      <c r="L15" s="157" t="s">
        <v>86</v>
      </c>
      <c r="M15" s="155" t="s">
        <v>90</v>
      </c>
      <c r="N15" s="156" t="s">
        <v>86</v>
      </c>
      <c r="O15" s="156" t="s">
        <v>90</v>
      </c>
      <c r="P15" s="157" t="s">
        <v>86</v>
      </c>
      <c r="Q15" s="152"/>
      <c r="R15" s="119"/>
      <c r="S15" s="119"/>
      <c r="T15" s="119"/>
      <c r="U15" s="119"/>
      <c r="V15" s="119"/>
      <c r="W15" s="119"/>
      <c r="X15" s="119"/>
      <c r="Y15" s="119"/>
      <c r="Z15" s="119"/>
      <c r="AA15" s="109"/>
      <c r="AE15" s="107"/>
    </row>
    <row r="16" spans="1:33" ht="43.5" customHeight="1">
      <c r="A16" s="248"/>
      <c r="B16" s="187" t="s">
        <v>82</v>
      </c>
      <c r="C16" s="198">
        <v>2241</v>
      </c>
      <c r="D16" s="197">
        <f>C16*1.2</f>
        <v>2689.2</v>
      </c>
      <c r="E16" s="198">
        <v>1637.47</v>
      </c>
      <c r="F16" s="132">
        <f>E16*1.2</f>
        <v>1964.964</v>
      </c>
      <c r="G16" s="132">
        <v>1824.73</v>
      </c>
      <c r="H16" s="193">
        <f>G16*1.2</f>
        <v>2189.676</v>
      </c>
      <c r="I16" s="253"/>
      <c r="J16" s="256"/>
      <c r="K16" s="136">
        <v>2241</v>
      </c>
      <c r="L16" s="163">
        <f>K16*1.2</f>
        <v>2689.2</v>
      </c>
      <c r="M16" s="158">
        <v>2241</v>
      </c>
      <c r="N16" s="135">
        <f>M16*1.2</f>
        <v>2689.2</v>
      </c>
      <c r="O16" s="141">
        <f>M16</f>
        <v>2241</v>
      </c>
      <c r="P16" s="199">
        <f>O16*1.2</f>
        <v>2689.2</v>
      </c>
      <c r="Q16" s="153">
        <f>P16</f>
        <v>2689.2</v>
      </c>
      <c r="R16" s="122">
        <f>Q16*1.04</f>
        <v>2796.768</v>
      </c>
      <c r="S16" s="121">
        <f>R16</f>
        <v>2796.768</v>
      </c>
      <c r="T16" s="122">
        <f>S16*1.04</f>
        <v>2908.63872</v>
      </c>
      <c r="U16" s="121">
        <f>T16</f>
        <v>2908.63872</v>
      </c>
      <c r="V16" s="122">
        <f>U16*1.04</f>
        <v>3024.9842688</v>
      </c>
      <c r="W16" s="121">
        <f>V16</f>
        <v>3024.9842688</v>
      </c>
      <c r="X16" s="122">
        <f>E16</f>
        <v>1637.47</v>
      </c>
      <c r="Y16" s="121">
        <f>X16</f>
        <v>1637.47</v>
      </c>
      <c r="Z16" s="122">
        <f>Y16</f>
        <v>1637.47</v>
      </c>
      <c r="AA16" s="109"/>
      <c r="AC16" s="49">
        <f>'Пред.цена (ДЦТР) 2020-2024'!J13</f>
        <v>1566.79</v>
      </c>
      <c r="AD16" s="50" t="e">
        <f>P16-#REF!</f>
        <v>#REF!</v>
      </c>
      <c r="AE16" s="51" t="e">
        <f>AD16/#REF!</f>
        <v>#REF!</v>
      </c>
      <c r="AF16" s="104" t="s">
        <v>58</v>
      </c>
      <c r="AG16" s="105">
        <v>0.04</v>
      </c>
    </row>
    <row r="17" spans="1:33" ht="45" customHeight="1">
      <c r="A17" s="248"/>
      <c r="B17" s="187" t="s">
        <v>83</v>
      </c>
      <c r="C17" s="198">
        <v>2241</v>
      </c>
      <c r="D17" s="197">
        <f>C17*1.2</f>
        <v>2689.2</v>
      </c>
      <c r="E17" s="198">
        <v>1637.61</v>
      </c>
      <c r="F17" s="132">
        <f>E17*1.2</f>
        <v>1965.1319999999998</v>
      </c>
      <c r="G17" s="132">
        <v>1824.89</v>
      </c>
      <c r="H17" s="193">
        <f>G17*1.2</f>
        <v>2189.868</v>
      </c>
      <c r="I17" s="253"/>
      <c r="J17" s="256"/>
      <c r="K17" s="136">
        <v>2241</v>
      </c>
      <c r="L17" s="163">
        <f>K17*1.2</f>
        <v>2689.2</v>
      </c>
      <c r="M17" s="158">
        <v>2241</v>
      </c>
      <c r="N17" s="135">
        <f>M17*1.2</f>
        <v>2689.2</v>
      </c>
      <c r="O17" s="141">
        <f>M17</f>
        <v>2241</v>
      </c>
      <c r="P17" s="199">
        <f>O17*1.2</f>
        <v>2689.2</v>
      </c>
      <c r="Q17" s="153"/>
      <c r="R17" s="122"/>
      <c r="S17" s="121"/>
      <c r="T17" s="122"/>
      <c r="U17" s="121"/>
      <c r="V17" s="122"/>
      <c r="W17" s="121"/>
      <c r="X17" s="122"/>
      <c r="Y17" s="121"/>
      <c r="Z17" s="122"/>
      <c r="AA17" s="109"/>
      <c r="AC17" s="49"/>
      <c r="AD17" s="50"/>
      <c r="AE17" s="51"/>
      <c r="AF17" s="104"/>
      <c r="AG17" s="105"/>
    </row>
    <row r="18" spans="1:39" ht="38.25" customHeight="1" thickBot="1">
      <c r="A18" s="249"/>
      <c r="B18" s="188" t="s">
        <v>84</v>
      </c>
      <c r="C18" s="164">
        <v>2241</v>
      </c>
      <c r="D18" s="190">
        <f>C18*1.2</f>
        <v>2689.2</v>
      </c>
      <c r="E18" s="164">
        <v>1638.99</v>
      </c>
      <c r="F18" s="191">
        <f>E18*1.2</f>
        <v>1966.788</v>
      </c>
      <c r="G18" s="191">
        <v>1826.52</v>
      </c>
      <c r="H18" s="194">
        <f>G18*1.2</f>
        <v>2191.824</v>
      </c>
      <c r="I18" s="254"/>
      <c r="J18" s="257"/>
      <c r="K18" s="195">
        <v>2241</v>
      </c>
      <c r="L18" s="165">
        <f>K18*1.2</f>
        <v>2689.2</v>
      </c>
      <c r="M18" s="159">
        <v>2241</v>
      </c>
      <c r="N18" s="160">
        <f>M18*1.2</f>
        <v>2689.2</v>
      </c>
      <c r="O18" s="161">
        <f>M18</f>
        <v>2241</v>
      </c>
      <c r="P18" s="162">
        <f>O18*1.2</f>
        <v>2689.2</v>
      </c>
      <c r="Q18" s="154">
        <f aca="true" t="shared" si="2" ref="Q18:Z18">ROUND((Q14*1.2),2)</f>
        <v>0</v>
      </c>
      <c r="R18" s="123">
        <f t="shared" si="2"/>
        <v>0</v>
      </c>
      <c r="S18" s="120">
        <f t="shared" si="2"/>
        <v>0</v>
      </c>
      <c r="T18" s="123">
        <f t="shared" si="2"/>
        <v>0</v>
      </c>
      <c r="U18" s="120">
        <f t="shared" si="2"/>
        <v>0</v>
      </c>
      <c r="V18" s="123">
        <f t="shared" si="2"/>
        <v>0</v>
      </c>
      <c r="W18" s="120">
        <f t="shared" si="2"/>
        <v>0</v>
      </c>
      <c r="X18" s="123">
        <f t="shared" si="2"/>
        <v>0</v>
      </c>
      <c r="Y18" s="120">
        <f t="shared" si="2"/>
        <v>0</v>
      </c>
      <c r="Z18" s="123">
        <f t="shared" si="2"/>
        <v>0</v>
      </c>
      <c r="AA18" s="109"/>
      <c r="AC18" s="49">
        <f>'Пред.цена (ДЦТР) 2020-2024'!J14</f>
        <v>1880.15</v>
      </c>
      <c r="AD18" s="50" t="e">
        <f>P18-#REF!</f>
        <v>#REF!</v>
      </c>
      <c r="AE18" s="51" t="e">
        <f>AD18/#REF!</f>
        <v>#REF!</v>
      </c>
      <c r="AH18" s="106">
        <f>P16*1.2</f>
        <v>3227.0399999999995</v>
      </c>
      <c r="AK18" s="1">
        <f>ROUND((1822/1.2),2)</f>
        <v>1518.33</v>
      </c>
      <c r="AL18" s="1">
        <f>ROUND((AK18*0.2),2)</f>
        <v>303.67</v>
      </c>
      <c r="AM18" s="1">
        <f>AK18+AL18</f>
        <v>1822</v>
      </c>
    </row>
    <row r="19" spans="1:14" ht="16.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</row>
    <row r="24" spans="1:7" ht="16.5" hidden="1">
      <c r="A24" s="98"/>
      <c r="B24" s="98"/>
      <c r="C24" s="98"/>
      <c r="D24" s="98"/>
      <c r="E24" s="98"/>
      <c r="F24" s="98"/>
      <c r="G24" s="98"/>
    </row>
    <row r="33" spans="1:7" ht="16.5">
      <c r="A33" s="100"/>
      <c r="B33" s="100"/>
      <c r="C33" s="100"/>
      <c r="D33" s="100"/>
      <c r="E33" s="100"/>
      <c r="F33" s="100"/>
      <c r="G33" s="100"/>
    </row>
    <row r="37" ht="16.5">
      <c r="A37" s="99"/>
    </row>
    <row r="38" ht="16.5">
      <c r="A38" s="99"/>
    </row>
    <row r="39" ht="16.5" hidden="1">
      <c r="A39" s="1" t="s">
        <v>76</v>
      </c>
    </row>
    <row r="40" ht="16.5" hidden="1">
      <c r="A40" s="1" t="s">
        <v>50</v>
      </c>
    </row>
  </sheetData>
  <sheetProtection/>
  <mergeCells count="30">
    <mergeCell ref="A1:P1"/>
    <mergeCell ref="C7:D7"/>
    <mergeCell ref="E6:H6"/>
    <mergeCell ref="I6:J6"/>
    <mergeCell ref="O6:P7"/>
    <mergeCell ref="G7:H7"/>
    <mergeCell ref="M5:P5"/>
    <mergeCell ref="K4:L5"/>
    <mergeCell ref="I4:J5"/>
    <mergeCell ref="A4:A6"/>
    <mergeCell ref="B4:B6"/>
    <mergeCell ref="C4:D6"/>
    <mergeCell ref="E4:H5"/>
    <mergeCell ref="M6:N7"/>
    <mergeCell ref="E7:F7"/>
    <mergeCell ref="AD6:AD8"/>
    <mergeCell ref="E12:E13"/>
    <mergeCell ref="I9:I13"/>
    <mergeCell ref="J9:J13"/>
    <mergeCell ref="L12:L13"/>
    <mergeCell ref="K6:L6"/>
    <mergeCell ref="A9:A13"/>
    <mergeCell ref="D12:D13"/>
    <mergeCell ref="A15:A18"/>
    <mergeCell ref="I15:I18"/>
    <mergeCell ref="J15:J18"/>
    <mergeCell ref="K12:K13"/>
    <mergeCell ref="A14:P14"/>
    <mergeCell ref="H12:H13"/>
    <mergeCell ref="C12:C13"/>
  </mergeCells>
  <printOptions horizontalCentered="1"/>
  <pageMargins left="0.5118110236220472" right="0.5118110236220472" top="0.7480314960629921" bottom="0.11811023622047245" header="0.31496062992125984" footer="0.03937007874015748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"/>
  <sheetViews>
    <sheetView zoomScalePageLayoutView="0" workbookViewId="0" topLeftCell="B1">
      <pane ySplit="5" topLeftCell="A6" activePane="bottomLeft" state="frozen"/>
      <selection pane="topLeft" activeCell="B7" sqref="B7:B9"/>
      <selection pane="bottomLeft" activeCell="B7" sqref="B7:B9"/>
    </sheetView>
  </sheetViews>
  <sheetFormatPr defaultColWidth="9.140625" defaultRowHeight="15"/>
  <cols>
    <col min="1" max="1" width="8.421875" style="1" hidden="1" customWidth="1"/>
    <col min="2" max="2" width="18.8515625" style="1" customWidth="1"/>
    <col min="3" max="3" width="11.421875" style="1" customWidth="1"/>
    <col min="4" max="4" width="7.00390625" style="1" customWidth="1"/>
    <col min="5" max="5" width="10.140625" style="1" customWidth="1"/>
    <col min="6" max="6" width="6.28125" style="1" customWidth="1"/>
    <col min="7" max="7" width="16.140625" style="1" customWidth="1"/>
    <col min="8" max="20" width="11.8515625" style="1" customWidth="1"/>
    <col min="21" max="16384" width="9.140625" style="1" customWidth="1"/>
  </cols>
  <sheetData>
    <row r="1" spans="2:20" ht="40.5">
      <c r="B1" s="20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20.25">
      <c r="B2" s="20"/>
      <c r="C2" s="3"/>
      <c r="D2" s="3"/>
      <c r="E2" s="3"/>
      <c r="F2" s="3"/>
      <c r="G2" s="3"/>
      <c r="H2" s="3"/>
      <c r="I2" s="3"/>
      <c r="J2" s="3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2:35" ht="16.5">
      <c r="B3" s="4"/>
      <c r="C3" s="4"/>
      <c r="D3" s="4"/>
      <c r="E3" s="4"/>
      <c r="F3" s="4"/>
      <c r="G3" s="4"/>
      <c r="H3" s="4"/>
      <c r="I3" s="4"/>
      <c r="J3" s="4"/>
      <c r="K3" s="32"/>
      <c r="L3" s="33"/>
      <c r="M3" s="33"/>
      <c r="N3" s="33"/>
      <c r="O3" s="33"/>
      <c r="P3" s="34"/>
      <c r="Q3" s="36" t="s">
        <v>41</v>
      </c>
      <c r="R3" s="37"/>
      <c r="S3" s="36"/>
      <c r="T3" s="37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s="5" customFormat="1" ht="34.5" customHeight="1">
      <c r="A4" s="226" t="s">
        <v>1</v>
      </c>
      <c r="B4" s="228" t="s">
        <v>2</v>
      </c>
      <c r="C4" s="202" t="s">
        <v>21</v>
      </c>
      <c r="D4" s="203"/>
      <c r="E4" s="202" t="s">
        <v>20</v>
      </c>
      <c r="F4" s="203"/>
      <c r="G4" s="22" t="s">
        <v>22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</row>
    <row r="5" spans="1:35" s="5" customFormat="1" ht="69" customHeight="1">
      <c r="A5" s="227"/>
      <c r="B5" s="229"/>
      <c r="C5" s="204"/>
      <c r="D5" s="205"/>
      <c r="E5" s="204"/>
      <c r="F5" s="205"/>
      <c r="G5" s="17" t="s">
        <v>32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27</v>
      </c>
      <c r="M5" s="17" t="s">
        <v>28</v>
      </c>
      <c r="N5" s="17" t="s">
        <v>29</v>
      </c>
      <c r="O5" s="17" t="s">
        <v>30</v>
      </c>
      <c r="P5" s="17" t="s">
        <v>31</v>
      </c>
      <c r="Q5" s="35" t="s">
        <v>37</v>
      </c>
      <c r="R5" s="35" t="s">
        <v>38</v>
      </c>
      <c r="S5" s="35" t="s">
        <v>39</v>
      </c>
      <c r="T5" s="35" t="s">
        <v>40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</row>
    <row r="6" spans="2:35" s="5" customFormat="1" ht="15" customHeight="1">
      <c r="B6" s="12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23" ht="33">
      <c r="A7" s="230" t="s">
        <v>3</v>
      </c>
      <c r="B7" s="221" t="s">
        <v>16</v>
      </c>
      <c r="C7" s="21">
        <v>1435</v>
      </c>
      <c r="D7" s="8" t="s">
        <v>19</v>
      </c>
      <c r="E7" s="19">
        <v>1745.82</v>
      </c>
      <c r="F7" s="8" t="s">
        <v>19</v>
      </c>
      <c r="G7" s="27" t="s">
        <v>33</v>
      </c>
      <c r="H7" s="29">
        <f>C7</f>
        <v>1435</v>
      </c>
      <c r="I7" s="29">
        <f>H7</f>
        <v>1435</v>
      </c>
      <c r="J7" s="25">
        <f>I7*1.04</f>
        <v>1492.4</v>
      </c>
      <c r="K7" s="29">
        <f>J7</f>
        <v>1492.4</v>
      </c>
      <c r="L7" s="25">
        <f>K7*1.04</f>
        <v>1552.0960000000002</v>
      </c>
      <c r="M7" s="29">
        <f>L7</f>
        <v>1552.0960000000002</v>
      </c>
      <c r="N7" s="25">
        <f>M7*1.04</f>
        <v>1614.1798400000002</v>
      </c>
      <c r="O7" s="29">
        <f>N7</f>
        <v>1614.1798400000002</v>
      </c>
      <c r="P7" s="25">
        <f>O7*1.04</f>
        <v>1678.7470336000003</v>
      </c>
      <c r="Q7" s="29">
        <f>P7</f>
        <v>1678.7470336000003</v>
      </c>
      <c r="R7" s="25">
        <f>E7</f>
        <v>1745.82</v>
      </c>
      <c r="S7" s="29">
        <f>R7</f>
        <v>1745.82</v>
      </c>
      <c r="T7" s="25">
        <f>S7</f>
        <v>1745.82</v>
      </c>
      <c r="U7" s="6"/>
      <c r="V7" s="6"/>
      <c r="W7" s="6"/>
    </row>
    <row r="8" spans="1:20" ht="33">
      <c r="A8" s="230"/>
      <c r="B8" s="222"/>
      <c r="C8" s="224">
        <f>ROUND((C7*1.2),0)</f>
        <v>1722</v>
      </c>
      <c r="D8" s="208" t="s">
        <v>18</v>
      </c>
      <c r="E8" s="206">
        <f>ROUND((E7*1.2),20)</f>
        <v>2094.984</v>
      </c>
      <c r="F8" s="208" t="s">
        <v>18</v>
      </c>
      <c r="G8" s="27" t="s">
        <v>34</v>
      </c>
      <c r="H8" s="30">
        <f>ROUND((H7*1.2),2)</f>
        <v>1722</v>
      </c>
      <c r="I8" s="30">
        <f aca="true" t="shared" si="0" ref="I8:P8">ROUND((I7*1.2),2)</f>
        <v>1722</v>
      </c>
      <c r="J8" s="28">
        <f t="shared" si="0"/>
        <v>1790.88</v>
      </c>
      <c r="K8" s="30">
        <f t="shared" si="0"/>
        <v>1790.88</v>
      </c>
      <c r="L8" s="28">
        <f t="shared" si="0"/>
        <v>1862.52</v>
      </c>
      <c r="M8" s="30">
        <f t="shared" si="0"/>
        <v>1862.52</v>
      </c>
      <c r="N8" s="28">
        <f t="shared" si="0"/>
        <v>1937.02</v>
      </c>
      <c r="O8" s="30">
        <f t="shared" si="0"/>
        <v>1937.02</v>
      </c>
      <c r="P8" s="28">
        <f t="shared" si="0"/>
        <v>2014.5</v>
      </c>
      <c r="Q8" s="30">
        <f>ROUND((Q7*1.2),2)</f>
        <v>2014.5</v>
      </c>
      <c r="R8" s="28">
        <f>ROUND((R7*1.2),2)</f>
        <v>2094.98</v>
      </c>
      <c r="S8" s="30">
        <f>ROUND((S7*1.2),2)</f>
        <v>2094.98</v>
      </c>
      <c r="T8" s="28">
        <f>ROUND((T7*1.2),2)</f>
        <v>2094.98</v>
      </c>
    </row>
    <row r="9" spans="1:20" ht="33">
      <c r="A9" s="231"/>
      <c r="B9" s="223"/>
      <c r="C9" s="225"/>
      <c r="D9" s="209"/>
      <c r="E9" s="210"/>
      <c r="F9" s="209"/>
      <c r="G9" s="23" t="s">
        <v>35</v>
      </c>
      <c r="H9" s="24">
        <v>0</v>
      </c>
      <c r="I9" s="24">
        <f>(I8-H8)/H8</f>
        <v>0</v>
      </c>
      <c r="J9" s="24">
        <f aca="true" t="shared" si="1" ref="J9:P9">(J8-I8)/I8</f>
        <v>0.04000000000000006</v>
      </c>
      <c r="K9" s="24">
        <f t="shared" si="1"/>
        <v>0</v>
      </c>
      <c r="L9" s="24">
        <f t="shared" si="1"/>
        <v>0.040002680246582614</v>
      </c>
      <c r="M9" s="24">
        <f t="shared" si="1"/>
        <v>0</v>
      </c>
      <c r="N9" s="24">
        <f t="shared" si="1"/>
        <v>0.039999570474411016</v>
      </c>
      <c r="O9" s="24">
        <f t="shared" si="1"/>
        <v>0</v>
      </c>
      <c r="P9" s="24">
        <f t="shared" si="1"/>
        <v>0.03999958699445541</v>
      </c>
      <c r="Q9" s="24">
        <f>(Q8-P8)/P8</f>
        <v>0</v>
      </c>
      <c r="R9" s="24">
        <f>(R8-Q8)/Q8</f>
        <v>0.03995035989079177</v>
      </c>
      <c r="S9" s="24">
        <f>(S8-R8)/R8</f>
        <v>0</v>
      </c>
      <c r="T9" s="24">
        <f>(T8-S8)/S8</f>
        <v>0</v>
      </c>
    </row>
    <row r="10" spans="2:20" ht="16.5">
      <c r="B10" s="12" t="s">
        <v>36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33">
      <c r="A11" s="218" t="s">
        <v>3</v>
      </c>
      <c r="B11" s="221" t="s">
        <v>16</v>
      </c>
      <c r="C11" s="21">
        <v>1460</v>
      </c>
      <c r="D11" s="8" t="s">
        <v>19</v>
      </c>
      <c r="E11" s="19">
        <v>1745.82</v>
      </c>
      <c r="F11" s="8" t="s">
        <v>19</v>
      </c>
      <c r="G11" s="27" t="s">
        <v>33</v>
      </c>
      <c r="H11" s="29">
        <f>C11</f>
        <v>1460</v>
      </c>
      <c r="I11" s="29">
        <f>H11</f>
        <v>1460</v>
      </c>
      <c r="J11" s="25">
        <f>I11*1.04</f>
        <v>1518.4</v>
      </c>
      <c r="K11" s="29">
        <f>J11</f>
        <v>1518.4</v>
      </c>
      <c r="L11" s="25">
        <f>K11*1.04</f>
        <v>1579.1360000000002</v>
      </c>
      <c r="M11" s="29">
        <f>L11</f>
        <v>1579.1360000000002</v>
      </c>
      <c r="N11" s="25">
        <f>M11*1.04</f>
        <v>1642.3014400000002</v>
      </c>
      <c r="O11" s="29">
        <f>N11</f>
        <v>1642.3014400000002</v>
      </c>
      <c r="P11" s="25">
        <f>O11*1.04</f>
        <v>1707.9934976000002</v>
      </c>
      <c r="Q11" s="29">
        <f>P11</f>
        <v>1707.9934976000002</v>
      </c>
      <c r="R11" s="25">
        <f>E11</f>
        <v>1745.82</v>
      </c>
      <c r="S11" s="29">
        <f>R11</f>
        <v>1745.82</v>
      </c>
      <c r="T11" s="25">
        <f>S11</f>
        <v>1745.82</v>
      </c>
    </row>
    <row r="12" spans="1:20" ht="33">
      <c r="A12" s="219"/>
      <c r="B12" s="222"/>
      <c r="C12" s="224">
        <f>ROUND((C11*1.2),0)</f>
        <v>1752</v>
      </c>
      <c r="D12" s="208" t="s">
        <v>18</v>
      </c>
      <c r="E12" s="206">
        <f>ROUND((E11*1.2),20)</f>
        <v>2094.984</v>
      </c>
      <c r="F12" s="208" t="s">
        <v>18</v>
      </c>
      <c r="G12" s="27" t="s">
        <v>34</v>
      </c>
      <c r="H12" s="30">
        <f>ROUND((H11*1.2),2)</f>
        <v>1752</v>
      </c>
      <c r="I12" s="30">
        <f aca="true" t="shared" si="2" ref="I12:O12">ROUND((I11*1.2),2)</f>
        <v>1752</v>
      </c>
      <c r="J12" s="28">
        <f aca="true" t="shared" si="3" ref="J12:P12">ROUND((J11*1.2),2)</f>
        <v>1822.08</v>
      </c>
      <c r="K12" s="30">
        <f t="shared" si="2"/>
        <v>1822.08</v>
      </c>
      <c r="L12" s="28">
        <f t="shared" si="3"/>
        <v>1894.96</v>
      </c>
      <c r="M12" s="30">
        <f t="shared" si="2"/>
        <v>1894.96</v>
      </c>
      <c r="N12" s="28">
        <f t="shared" si="3"/>
        <v>1970.76</v>
      </c>
      <c r="O12" s="30">
        <f t="shared" si="2"/>
        <v>1970.76</v>
      </c>
      <c r="P12" s="28">
        <f t="shared" si="3"/>
        <v>2049.59</v>
      </c>
      <c r="Q12" s="30">
        <f>ROUND((Q11*1.2),2)</f>
        <v>2049.59</v>
      </c>
      <c r="R12" s="28">
        <f>ROUND((R11*1.2),2)</f>
        <v>2094.98</v>
      </c>
      <c r="S12" s="30">
        <f>ROUND((S11*1.2),2)</f>
        <v>2094.98</v>
      </c>
      <c r="T12" s="28">
        <f>ROUND((T11*1.2),2)</f>
        <v>2094.98</v>
      </c>
    </row>
    <row r="13" spans="1:20" ht="33">
      <c r="A13" s="220"/>
      <c r="B13" s="223"/>
      <c r="C13" s="225"/>
      <c r="D13" s="209"/>
      <c r="E13" s="210"/>
      <c r="F13" s="209"/>
      <c r="G13" s="23" t="s">
        <v>15</v>
      </c>
      <c r="H13" s="26">
        <v>0</v>
      </c>
      <c r="I13" s="24">
        <f>(I12-H12)/H12</f>
        <v>0</v>
      </c>
      <c r="J13" s="24">
        <f aca="true" t="shared" si="4" ref="J13:P13">(J12-I12)/I12</f>
        <v>0.03999999999999996</v>
      </c>
      <c r="K13" s="24">
        <f t="shared" si="4"/>
        <v>0</v>
      </c>
      <c r="L13" s="24">
        <f t="shared" si="4"/>
        <v>0.03999824376536711</v>
      </c>
      <c r="M13" s="24">
        <f t="shared" si="4"/>
        <v>0</v>
      </c>
      <c r="N13" s="24">
        <f t="shared" si="4"/>
        <v>0.04000084434499934</v>
      </c>
      <c r="O13" s="24">
        <f t="shared" si="4"/>
        <v>0</v>
      </c>
      <c r="P13" s="24">
        <f t="shared" si="4"/>
        <v>0.03999979703261694</v>
      </c>
      <c r="Q13" s="24">
        <f>(Q12-P12)/P12</f>
        <v>0</v>
      </c>
      <c r="R13" s="24">
        <f>(R12-Q12)/Q12</f>
        <v>0.022145892593152715</v>
      </c>
      <c r="S13" s="24">
        <f>(S12-R12)/R12</f>
        <v>0</v>
      </c>
      <c r="T13" s="24">
        <f>(T12-S12)/S12</f>
        <v>0</v>
      </c>
    </row>
  </sheetData>
  <sheetProtection/>
  <mergeCells count="16">
    <mergeCell ref="A4:A5"/>
    <mergeCell ref="B4:B5"/>
    <mergeCell ref="A7:A9"/>
    <mergeCell ref="B7:B9"/>
    <mergeCell ref="C8:C9"/>
    <mergeCell ref="E8:E9"/>
    <mergeCell ref="E12:E13"/>
    <mergeCell ref="E4:F5"/>
    <mergeCell ref="D8:D9"/>
    <mergeCell ref="A11:A13"/>
    <mergeCell ref="B11:B13"/>
    <mergeCell ref="C4:D5"/>
    <mergeCell ref="C12:C13"/>
    <mergeCell ref="D12:D13"/>
    <mergeCell ref="F12:F13"/>
    <mergeCell ref="F8:F9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Y602"/>
  <sheetViews>
    <sheetView zoomScalePageLayoutView="0" workbookViewId="0" topLeftCell="A4">
      <selection activeCell="B38" sqref="B38"/>
    </sheetView>
  </sheetViews>
  <sheetFormatPr defaultColWidth="8.28125" defaultRowHeight="15"/>
  <cols>
    <col min="1" max="1" width="72.421875" style="67" customWidth="1"/>
    <col min="2" max="6" width="11.140625" style="97" customWidth="1"/>
    <col min="7" max="7" width="11.140625" style="66" customWidth="1"/>
    <col min="8" max="9" width="13.140625" style="66" customWidth="1"/>
    <col min="10" max="10" width="12.421875" style="66" customWidth="1"/>
    <col min="11" max="11" width="10.8515625" style="66" customWidth="1"/>
    <col min="12" max="12" width="10.421875" style="66" customWidth="1"/>
    <col min="13" max="13" width="8.28125" style="66" customWidth="1"/>
    <col min="14" max="16384" width="8.28125" style="67" customWidth="1"/>
  </cols>
  <sheetData>
    <row r="1" spans="1:10" s="55" customFormat="1" ht="20.25">
      <c r="A1" s="53" t="s">
        <v>59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55" customFormat="1" ht="20.25" customHeight="1">
      <c r="A2" s="56" t="s">
        <v>60</v>
      </c>
      <c r="B2" s="57"/>
      <c r="C2" s="57"/>
      <c r="D2" s="57"/>
      <c r="E2" s="57"/>
      <c r="F2" s="57"/>
      <c r="G2" s="57"/>
      <c r="H2" s="58"/>
      <c r="I2" s="58"/>
      <c r="J2" s="58"/>
    </row>
    <row r="3" spans="1:10" s="55" customFormat="1" ht="14.25" customHeight="1">
      <c r="A3" s="59"/>
      <c r="B3" s="60"/>
      <c r="C3" s="60"/>
      <c r="D3" s="60"/>
      <c r="E3" s="60"/>
      <c r="F3" s="60"/>
      <c r="G3" s="60"/>
      <c r="H3" s="58"/>
      <c r="I3" s="58"/>
      <c r="J3" s="58"/>
    </row>
    <row r="4" spans="1:10" s="55" customFormat="1" ht="14.25" customHeight="1">
      <c r="A4" s="61"/>
      <c r="B4" s="62"/>
      <c r="C4" s="62"/>
      <c r="D4" s="62"/>
      <c r="E4" s="62"/>
      <c r="F4" s="62"/>
      <c r="G4" s="62"/>
      <c r="H4" s="58"/>
      <c r="I4" s="58"/>
      <c r="J4" s="58"/>
    </row>
    <row r="5" spans="1:7" s="55" customFormat="1" ht="32.25" customHeight="1" thickBot="1">
      <c r="A5" s="310" t="s">
        <v>61</v>
      </c>
      <c r="B5" s="310"/>
      <c r="C5" s="310"/>
      <c r="D5" s="310"/>
      <c r="E5" s="310"/>
      <c r="F5" s="310"/>
      <c r="G5" s="63"/>
    </row>
    <row r="6" spans="1:7" ht="15.75">
      <c r="A6" s="311"/>
      <c r="B6" s="64">
        <v>2019</v>
      </c>
      <c r="C6" s="64">
        <v>2020</v>
      </c>
      <c r="D6" s="64">
        <v>2021</v>
      </c>
      <c r="E6" s="64">
        <v>2022</v>
      </c>
      <c r="F6" s="65">
        <v>2023</v>
      </c>
      <c r="G6"/>
    </row>
    <row r="7" spans="1:7" ht="16.5" thickBot="1">
      <c r="A7" s="312"/>
      <c r="B7" s="68" t="s">
        <v>62</v>
      </c>
      <c r="C7" s="313" t="s">
        <v>63</v>
      </c>
      <c r="D7" s="314"/>
      <c r="E7" s="314"/>
      <c r="F7" s="315"/>
      <c r="G7"/>
    </row>
    <row r="8" spans="1:7" s="73" customFormat="1" ht="33.75">
      <c r="A8" s="69" t="s">
        <v>64</v>
      </c>
      <c r="B8" s="70"/>
      <c r="C8" s="71"/>
      <c r="D8" s="71"/>
      <c r="E8" s="71"/>
      <c r="F8" s="72"/>
      <c r="G8"/>
    </row>
    <row r="9" spans="1:9" ht="15">
      <c r="A9" s="74" t="s">
        <v>65</v>
      </c>
      <c r="B9" s="75">
        <v>103.04</v>
      </c>
      <c r="C9" s="76">
        <v>103.759</v>
      </c>
      <c r="D9" s="76">
        <v>103.668</v>
      </c>
      <c r="E9" s="76">
        <v>104.031</v>
      </c>
      <c r="F9" s="77">
        <v>104.026</v>
      </c>
      <c r="G9"/>
      <c r="H9" s="78"/>
      <c r="I9" s="78"/>
    </row>
    <row r="10" spans="1:9" ht="15">
      <c r="A10" s="74" t="s">
        <v>66</v>
      </c>
      <c r="B10" s="75">
        <v>104.46</v>
      </c>
      <c r="C10" s="79">
        <v>103.169</v>
      </c>
      <c r="D10" s="103">
        <v>103.613</v>
      </c>
      <c r="E10" s="76">
        <v>103.863</v>
      </c>
      <c r="F10" s="77">
        <v>104.036</v>
      </c>
      <c r="G10"/>
      <c r="H10" s="78"/>
      <c r="I10" s="78"/>
    </row>
    <row r="11" spans="1:7" s="73" customFormat="1" ht="15.75">
      <c r="A11" s="80" t="s">
        <v>67</v>
      </c>
      <c r="B11" s="81"/>
      <c r="C11" s="82"/>
      <c r="D11" s="82"/>
      <c r="E11" s="82"/>
      <c r="F11" s="83"/>
      <c r="G11"/>
    </row>
    <row r="12" spans="1:9" ht="15">
      <c r="A12" s="74" t="s">
        <v>65</v>
      </c>
      <c r="B12" s="75">
        <v>102.8</v>
      </c>
      <c r="C12" s="76">
        <v>103.971</v>
      </c>
      <c r="D12" s="76">
        <v>103.527</v>
      </c>
      <c r="E12" s="76">
        <v>104.064</v>
      </c>
      <c r="F12" s="77">
        <v>103.917</v>
      </c>
      <c r="G12"/>
      <c r="H12" s="78"/>
      <c r="I12" s="78"/>
    </row>
    <row r="13" spans="1:9" ht="15">
      <c r="A13" s="84" t="s">
        <v>66</v>
      </c>
      <c r="B13" s="85">
        <v>104.46</v>
      </c>
      <c r="C13" s="86">
        <v>103.243</v>
      </c>
      <c r="D13" s="86">
        <v>103.62</v>
      </c>
      <c r="E13" s="86">
        <v>103.829</v>
      </c>
      <c r="F13" s="87">
        <v>103.988</v>
      </c>
      <c r="G13"/>
      <c r="H13" s="78"/>
      <c r="I13" s="78"/>
    </row>
    <row r="14" spans="1:7" s="73" customFormat="1" ht="15">
      <c r="A14" s="88" t="s">
        <v>68</v>
      </c>
      <c r="B14" s="81"/>
      <c r="C14" s="82"/>
      <c r="D14" s="82"/>
      <c r="E14" s="82"/>
      <c r="F14" s="83"/>
      <c r="G14"/>
    </row>
    <row r="15" spans="1:9" ht="15">
      <c r="A15" s="74" t="s">
        <v>65</v>
      </c>
      <c r="B15" s="75">
        <v>102.58</v>
      </c>
      <c r="C15" s="76">
        <v>104.07</v>
      </c>
      <c r="D15" s="76">
        <v>103.281</v>
      </c>
      <c r="E15" s="76">
        <v>104.18</v>
      </c>
      <c r="F15" s="77">
        <v>103.462</v>
      </c>
      <c r="G15"/>
      <c r="H15" s="78"/>
      <c r="I15" s="78"/>
    </row>
    <row r="16" spans="1:9" ht="15">
      <c r="A16" s="84" t="s">
        <v>69</v>
      </c>
      <c r="B16" s="85">
        <v>105.05</v>
      </c>
      <c r="C16" s="86">
        <v>103.397</v>
      </c>
      <c r="D16" s="86">
        <v>103.365</v>
      </c>
      <c r="E16" s="86">
        <v>103.77</v>
      </c>
      <c r="F16" s="87">
        <v>103.502</v>
      </c>
      <c r="G16"/>
      <c r="H16" s="78"/>
      <c r="I16" s="78"/>
    </row>
    <row r="17" spans="1:7" s="73" customFormat="1" ht="15">
      <c r="A17" s="89" t="s">
        <v>70</v>
      </c>
      <c r="B17" s="81"/>
      <c r="C17" s="82"/>
      <c r="D17" s="82"/>
      <c r="E17" s="82"/>
      <c r="F17" s="83"/>
      <c r="G17"/>
    </row>
    <row r="18" spans="1:9" ht="15">
      <c r="A18" s="74" t="s">
        <v>65</v>
      </c>
      <c r="B18" s="75">
        <v>103.11</v>
      </c>
      <c r="C18" s="76">
        <v>103.911</v>
      </c>
      <c r="D18" s="76">
        <v>103.362</v>
      </c>
      <c r="E18" s="76">
        <v>103.878</v>
      </c>
      <c r="F18" s="77">
        <v>103.402</v>
      </c>
      <c r="G18"/>
      <c r="H18" s="78"/>
      <c r="I18" s="78"/>
    </row>
    <row r="19" spans="1:9" ht="15">
      <c r="A19" s="84" t="s">
        <v>69</v>
      </c>
      <c r="B19" s="85">
        <v>105.05</v>
      </c>
      <c r="C19" s="86">
        <v>103.422</v>
      </c>
      <c r="D19" s="86">
        <v>103.508</v>
      </c>
      <c r="E19" s="86">
        <v>103.727</v>
      </c>
      <c r="F19" s="87">
        <v>103.447</v>
      </c>
      <c r="G19"/>
      <c r="H19" s="78"/>
      <c r="I19" s="78"/>
    </row>
    <row r="20" spans="1:7" s="73" customFormat="1" ht="25.5" customHeight="1">
      <c r="A20" s="88" t="s">
        <v>71</v>
      </c>
      <c r="B20" s="81"/>
      <c r="C20" s="82"/>
      <c r="D20" s="82"/>
      <c r="E20" s="82"/>
      <c r="F20" s="83"/>
      <c r="G20"/>
    </row>
    <row r="21" spans="1:9" ht="15">
      <c r="A21" s="74" t="s">
        <v>65</v>
      </c>
      <c r="B21" s="75">
        <v>102.95</v>
      </c>
      <c r="C21" s="76">
        <v>103.866</v>
      </c>
      <c r="D21" s="76">
        <v>103.784</v>
      </c>
      <c r="E21" s="76">
        <v>103.942</v>
      </c>
      <c r="F21" s="77">
        <v>104.395</v>
      </c>
      <c r="G21"/>
      <c r="H21" s="78"/>
      <c r="I21" s="78"/>
    </row>
    <row r="22" spans="1:9" ht="15">
      <c r="A22" s="84" t="s">
        <v>69</v>
      </c>
      <c r="B22" s="85">
        <v>103.76</v>
      </c>
      <c r="C22" s="86">
        <v>103.104</v>
      </c>
      <c r="D22" s="86">
        <v>103.907</v>
      </c>
      <c r="E22" s="86">
        <v>103.89</v>
      </c>
      <c r="F22" s="87">
        <v>104.503</v>
      </c>
      <c r="G22"/>
      <c r="H22" s="78"/>
      <c r="I22" s="78"/>
    </row>
    <row r="23" spans="1:7" s="73" customFormat="1" ht="15">
      <c r="A23" s="89" t="s">
        <v>72</v>
      </c>
      <c r="B23" s="81"/>
      <c r="C23" s="82"/>
      <c r="D23" s="82"/>
      <c r="E23" s="82"/>
      <c r="F23" s="83"/>
      <c r="G23"/>
    </row>
    <row r="24" spans="1:9" ht="15">
      <c r="A24" s="74" t="s">
        <v>65</v>
      </c>
      <c r="B24" s="75">
        <v>103.09</v>
      </c>
      <c r="C24" s="76">
        <v>103.982</v>
      </c>
      <c r="D24" s="76">
        <v>103.725</v>
      </c>
      <c r="E24" s="76">
        <v>103.933</v>
      </c>
      <c r="F24" s="77">
        <v>104.436</v>
      </c>
      <c r="G24"/>
      <c r="H24" s="78"/>
      <c r="I24" s="78"/>
    </row>
    <row r="25" spans="1:9" ht="15">
      <c r="A25" s="84" t="s">
        <v>69</v>
      </c>
      <c r="B25" s="85">
        <v>103.694</v>
      </c>
      <c r="C25" s="86">
        <v>103.22</v>
      </c>
      <c r="D25" s="86">
        <v>103.899</v>
      </c>
      <c r="E25" s="86">
        <v>103.86</v>
      </c>
      <c r="F25" s="87">
        <v>104.587</v>
      </c>
      <c r="G25"/>
      <c r="H25" s="78"/>
      <c r="I25" s="78"/>
    </row>
    <row r="26" spans="1:7" s="73" customFormat="1" ht="15.75">
      <c r="A26" s="80" t="s">
        <v>73</v>
      </c>
      <c r="B26" s="81"/>
      <c r="C26" s="82"/>
      <c r="D26" s="82"/>
      <c r="E26" s="82"/>
      <c r="F26" s="83"/>
      <c r="G26"/>
    </row>
    <row r="27" spans="1:9" ht="15">
      <c r="A27" s="74" t="s">
        <v>65</v>
      </c>
      <c r="B27" s="75">
        <v>103.75</v>
      </c>
      <c r="C27" s="76">
        <v>103.211</v>
      </c>
      <c r="D27" s="76">
        <v>104.034</v>
      </c>
      <c r="E27" s="76">
        <v>103.947</v>
      </c>
      <c r="F27" s="77">
        <v>104.303</v>
      </c>
      <c r="G27"/>
      <c r="H27" s="78"/>
      <c r="I27" s="78"/>
    </row>
    <row r="28" spans="1:9" ht="15">
      <c r="A28" s="84" t="s">
        <v>66</v>
      </c>
      <c r="B28" s="85">
        <v>104.55</v>
      </c>
      <c r="C28" s="86">
        <v>102.957</v>
      </c>
      <c r="D28" s="102">
        <v>103.588</v>
      </c>
      <c r="E28" s="86">
        <v>103.95</v>
      </c>
      <c r="F28" s="87">
        <v>104.157</v>
      </c>
      <c r="G28"/>
      <c r="H28" s="78"/>
      <c r="I28" s="78"/>
    </row>
    <row r="29" spans="1:7" s="73" customFormat="1" ht="15">
      <c r="A29" s="88" t="s">
        <v>74</v>
      </c>
      <c r="B29" s="81"/>
      <c r="C29" s="82"/>
      <c r="D29" s="82"/>
      <c r="E29" s="82"/>
      <c r="F29" s="83"/>
      <c r="G29"/>
    </row>
    <row r="30" spans="1:9" ht="15">
      <c r="A30" s="74" t="s">
        <v>65</v>
      </c>
      <c r="B30" s="75">
        <v>104.64</v>
      </c>
      <c r="C30" s="76">
        <v>104.02</v>
      </c>
      <c r="D30" s="101">
        <v>104.015</v>
      </c>
      <c r="E30" s="76">
        <v>104.015</v>
      </c>
      <c r="F30" s="77">
        <v>103.872</v>
      </c>
      <c r="G30"/>
      <c r="H30" s="78"/>
      <c r="I30" s="78"/>
    </row>
    <row r="31" spans="1:9" ht="15">
      <c r="A31" s="84" t="s">
        <v>69</v>
      </c>
      <c r="B31" s="85">
        <v>105.56</v>
      </c>
      <c r="C31" s="86">
        <v>103.406</v>
      </c>
      <c r="D31" s="102">
        <v>103.772</v>
      </c>
      <c r="E31" s="86">
        <v>104.015</v>
      </c>
      <c r="F31" s="87">
        <v>103.929</v>
      </c>
      <c r="G31"/>
      <c r="H31" s="78"/>
      <c r="I31" s="78"/>
    </row>
    <row r="32" spans="1:7" s="73" customFormat="1" ht="15">
      <c r="A32" s="88" t="s">
        <v>75</v>
      </c>
      <c r="B32" s="81"/>
      <c r="C32" s="82"/>
      <c r="D32" s="82"/>
      <c r="E32" s="82"/>
      <c r="F32" s="83"/>
      <c r="G32"/>
    </row>
    <row r="33" spans="1:9" ht="15">
      <c r="A33" s="74" t="s">
        <v>65</v>
      </c>
      <c r="B33" s="75">
        <v>103.314</v>
      </c>
      <c r="C33" s="76">
        <v>102.813</v>
      </c>
      <c r="D33" s="76">
        <v>104.043</v>
      </c>
      <c r="E33" s="76">
        <v>103.913</v>
      </c>
      <c r="F33" s="77">
        <v>104.515</v>
      </c>
      <c r="G33"/>
      <c r="H33" s="78"/>
      <c r="I33" s="78"/>
    </row>
    <row r="34" spans="1:9" s="95" customFormat="1" ht="15.75" thickBot="1">
      <c r="A34" s="90" t="s">
        <v>69</v>
      </c>
      <c r="B34" s="91">
        <v>104.052</v>
      </c>
      <c r="C34" s="92">
        <v>102.716</v>
      </c>
      <c r="D34" s="92">
        <v>103.49</v>
      </c>
      <c r="E34" s="92">
        <v>103.917</v>
      </c>
      <c r="F34" s="93">
        <v>104.269</v>
      </c>
      <c r="G34"/>
      <c r="H34" s="94"/>
      <c r="I34" s="94"/>
    </row>
    <row r="35" spans="1:9" ht="12">
      <c r="A35" s="96"/>
      <c r="B35" s="78"/>
      <c r="C35" s="96"/>
      <c r="D35" s="96"/>
      <c r="E35" s="96"/>
      <c r="F35" s="96"/>
      <c r="G35" s="78"/>
      <c r="H35" s="78"/>
      <c r="I35" s="78"/>
    </row>
    <row r="36" spans="1:9" ht="12">
      <c r="A36" s="96"/>
      <c r="B36" s="96"/>
      <c r="C36" s="96"/>
      <c r="D36" s="96"/>
      <c r="E36" s="96"/>
      <c r="F36" s="96"/>
      <c r="G36" s="78"/>
      <c r="H36" s="78"/>
      <c r="I36" s="78"/>
    </row>
    <row r="37" spans="1:25" s="66" customFormat="1" ht="12">
      <c r="A37" s="96"/>
      <c r="B37" s="96"/>
      <c r="C37" s="96"/>
      <c r="D37" s="96"/>
      <c r="E37" s="96"/>
      <c r="F37" s="96"/>
      <c r="G37" s="78"/>
      <c r="H37" s="78"/>
      <c r="I37" s="78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</row>
    <row r="38" spans="1:25" s="66" customFormat="1" ht="12">
      <c r="A38" s="96"/>
      <c r="B38" s="96"/>
      <c r="C38" s="96"/>
      <c r="D38" s="96"/>
      <c r="E38" s="96"/>
      <c r="F38" s="96"/>
      <c r="G38" s="78"/>
      <c r="H38" s="78"/>
      <c r="I38" s="78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</row>
    <row r="39" spans="1:25" s="66" customFormat="1" ht="12">
      <c r="A39" s="96"/>
      <c r="B39" s="96"/>
      <c r="C39" s="96"/>
      <c r="D39" s="96"/>
      <c r="E39" s="96"/>
      <c r="F39" s="96"/>
      <c r="G39" s="78"/>
      <c r="H39" s="78"/>
      <c r="I39" s="78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</row>
    <row r="40" spans="1:25" s="66" customFormat="1" ht="12">
      <c r="A40" s="96"/>
      <c r="B40" s="96"/>
      <c r="C40" s="96"/>
      <c r="D40" s="96"/>
      <c r="E40" s="96"/>
      <c r="F40" s="96"/>
      <c r="G40" s="78"/>
      <c r="H40" s="78"/>
      <c r="I40" s="78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</row>
    <row r="41" spans="1:25" s="66" customFormat="1" ht="12">
      <c r="A41" s="96"/>
      <c r="B41" s="96"/>
      <c r="C41" s="96"/>
      <c r="D41" s="96"/>
      <c r="E41" s="96"/>
      <c r="F41" s="96"/>
      <c r="G41" s="78"/>
      <c r="H41" s="78"/>
      <c r="I41" s="78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</row>
    <row r="42" spans="1:25" s="66" customFormat="1" ht="12">
      <c r="A42" s="96"/>
      <c r="B42" s="96"/>
      <c r="C42" s="96"/>
      <c r="D42" s="96"/>
      <c r="E42" s="96"/>
      <c r="F42" s="96"/>
      <c r="G42" s="78"/>
      <c r="H42" s="78"/>
      <c r="I42" s="78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</row>
    <row r="43" spans="1:25" s="66" customFormat="1" ht="12">
      <c r="A43" s="96"/>
      <c r="B43" s="96"/>
      <c r="C43" s="96"/>
      <c r="D43" s="96"/>
      <c r="E43" s="96"/>
      <c r="F43" s="96"/>
      <c r="G43" s="78"/>
      <c r="H43" s="78"/>
      <c r="I43" s="78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</row>
    <row r="44" spans="1:25" s="66" customFormat="1" ht="12">
      <c r="A44" s="96"/>
      <c r="B44" s="96"/>
      <c r="C44" s="96"/>
      <c r="D44" s="96"/>
      <c r="E44" s="96"/>
      <c r="F44" s="96"/>
      <c r="G44" s="78"/>
      <c r="H44" s="78"/>
      <c r="I44" s="78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</row>
    <row r="45" spans="1:25" s="66" customFormat="1" ht="12">
      <c r="A45" s="96"/>
      <c r="B45" s="96"/>
      <c r="C45" s="96"/>
      <c r="D45" s="96"/>
      <c r="E45" s="96"/>
      <c r="F45" s="96"/>
      <c r="G45" s="78"/>
      <c r="H45" s="78"/>
      <c r="I45" s="78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</row>
    <row r="46" spans="1:25" s="66" customFormat="1" ht="12">
      <c r="A46" s="96"/>
      <c r="B46" s="96"/>
      <c r="C46" s="96"/>
      <c r="D46" s="96"/>
      <c r="E46" s="96"/>
      <c r="F46" s="96"/>
      <c r="G46" s="78"/>
      <c r="H46" s="78"/>
      <c r="I46" s="78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</row>
    <row r="47" spans="1:25" s="66" customFormat="1" ht="12">
      <c r="A47" s="96"/>
      <c r="B47" s="96"/>
      <c r="C47" s="96"/>
      <c r="D47" s="96"/>
      <c r="E47" s="96"/>
      <c r="F47" s="96"/>
      <c r="G47" s="78"/>
      <c r="H47" s="78"/>
      <c r="I47" s="78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</row>
    <row r="48" spans="1:25" s="66" customFormat="1" ht="12">
      <c r="A48" s="96"/>
      <c r="B48" s="96"/>
      <c r="C48" s="96"/>
      <c r="D48" s="96"/>
      <c r="E48" s="96"/>
      <c r="F48" s="96"/>
      <c r="G48" s="78"/>
      <c r="H48" s="78"/>
      <c r="I48" s="78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s="66" customFormat="1" ht="12">
      <c r="A49" s="96"/>
      <c r="B49" s="96"/>
      <c r="C49" s="96"/>
      <c r="D49" s="96"/>
      <c r="E49" s="96"/>
      <c r="F49" s="96"/>
      <c r="G49" s="78"/>
      <c r="H49" s="78"/>
      <c r="I49" s="78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s="66" customFormat="1" ht="12">
      <c r="A50" s="96"/>
      <c r="B50" s="96"/>
      <c r="C50" s="96"/>
      <c r="D50" s="96"/>
      <c r="E50" s="96"/>
      <c r="F50" s="96"/>
      <c r="G50" s="78"/>
      <c r="H50" s="78"/>
      <c r="I50" s="7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</row>
    <row r="51" spans="1:25" s="66" customFormat="1" ht="12">
      <c r="A51" s="96"/>
      <c r="B51" s="96"/>
      <c r="C51" s="96"/>
      <c r="D51" s="96"/>
      <c r="E51" s="96"/>
      <c r="F51" s="96"/>
      <c r="G51" s="78"/>
      <c r="H51" s="78"/>
      <c r="I51" s="78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</row>
    <row r="52" spans="1:25" s="66" customFormat="1" ht="12">
      <c r="A52" s="96"/>
      <c r="B52" s="96"/>
      <c r="C52" s="96"/>
      <c r="D52" s="96"/>
      <c r="E52" s="96"/>
      <c r="F52" s="96"/>
      <c r="G52" s="78"/>
      <c r="H52" s="78"/>
      <c r="I52" s="78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</row>
    <row r="53" spans="1:25" s="66" customFormat="1" ht="12">
      <c r="A53" s="96"/>
      <c r="B53" s="96"/>
      <c r="C53" s="96"/>
      <c r="D53" s="96"/>
      <c r="E53" s="96"/>
      <c r="F53" s="96"/>
      <c r="G53" s="78"/>
      <c r="H53" s="78"/>
      <c r="I53" s="78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</row>
    <row r="54" spans="1:25" s="66" customFormat="1" ht="12">
      <c r="A54" s="96"/>
      <c r="B54" s="96"/>
      <c r="C54" s="96"/>
      <c r="D54" s="96"/>
      <c r="E54" s="96"/>
      <c r="F54" s="96"/>
      <c r="G54" s="78"/>
      <c r="H54" s="78"/>
      <c r="I54" s="78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</row>
    <row r="55" spans="1:25" s="66" customFormat="1" ht="12">
      <c r="A55" s="96"/>
      <c r="B55" s="96"/>
      <c r="C55" s="96"/>
      <c r="D55" s="96"/>
      <c r="E55" s="96"/>
      <c r="F55" s="96"/>
      <c r="G55" s="78"/>
      <c r="H55" s="78"/>
      <c r="I55" s="78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</row>
    <row r="56" spans="1:25" s="66" customFormat="1" ht="12">
      <c r="A56" s="96"/>
      <c r="B56" s="96"/>
      <c r="C56" s="96"/>
      <c r="D56" s="96"/>
      <c r="E56" s="96"/>
      <c r="F56" s="96"/>
      <c r="G56" s="78"/>
      <c r="H56" s="78"/>
      <c r="I56" s="78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</row>
    <row r="57" spans="1:25" s="66" customFormat="1" ht="12">
      <c r="A57" s="96"/>
      <c r="B57" s="96"/>
      <c r="C57" s="96"/>
      <c r="D57" s="96"/>
      <c r="E57" s="96"/>
      <c r="F57" s="96"/>
      <c r="G57" s="78"/>
      <c r="H57" s="78"/>
      <c r="I57" s="78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</row>
    <row r="58" spans="1:25" s="66" customFormat="1" ht="12">
      <c r="A58" s="96"/>
      <c r="B58" s="96"/>
      <c r="C58" s="96"/>
      <c r="D58" s="96"/>
      <c r="E58" s="96"/>
      <c r="F58" s="96"/>
      <c r="G58" s="78"/>
      <c r="H58" s="78"/>
      <c r="I58" s="78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</row>
    <row r="59" spans="1:25" s="66" customFormat="1" ht="12">
      <c r="A59" s="96"/>
      <c r="B59" s="96"/>
      <c r="C59" s="96"/>
      <c r="D59" s="96"/>
      <c r="E59" s="96"/>
      <c r="F59" s="96"/>
      <c r="G59" s="78"/>
      <c r="H59" s="78"/>
      <c r="I59" s="78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</row>
    <row r="60" spans="1:25" s="66" customFormat="1" ht="12">
      <c r="A60" s="96"/>
      <c r="B60" s="96"/>
      <c r="C60" s="96"/>
      <c r="D60" s="96"/>
      <c r="E60" s="96"/>
      <c r="F60" s="96"/>
      <c r="G60" s="78"/>
      <c r="H60" s="78"/>
      <c r="I60" s="78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</row>
    <row r="61" spans="1:25" s="66" customFormat="1" ht="12">
      <c r="A61" s="96"/>
      <c r="B61" s="96"/>
      <c r="C61" s="96"/>
      <c r="D61" s="96"/>
      <c r="E61" s="96"/>
      <c r="F61" s="96"/>
      <c r="G61" s="78"/>
      <c r="H61" s="78"/>
      <c r="I61" s="78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</row>
    <row r="62" spans="1:25" s="66" customFormat="1" ht="12">
      <c r="A62" s="96"/>
      <c r="B62" s="96"/>
      <c r="C62" s="96"/>
      <c r="D62" s="96"/>
      <c r="E62" s="96"/>
      <c r="F62" s="96"/>
      <c r="G62" s="78"/>
      <c r="H62" s="78"/>
      <c r="I62" s="78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</row>
    <row r="63" spans="1:25" s="66" customFormat="1" ht="12">
      <c r="A63" s="96"/>
      <c r="B63" s="96"/>
      <c r="C63" s="96"/>
      <c r="D63" s="96"/>
      <c r="E63" s="96"/>
      <c r="F63" s="96"/>
      <c r="G63" s="78"/>
      <c r="H63" s="78"/>
      <c r="I63" s="78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</row>
    <row r="64" spans="1:25" s="66" customFormat="1" ht="12">
      <c r="A64" s="96"/>
      <c r="B64" s="96"/>
      <c r="C64" s="96"/>
      <c r="D64" s="96"/>
      <c r="E64" s="96"/>
      <c r="F64" s="96"/>
      <c r="G64" s="78"/>
      <c r="H64" s="78"/>
      <c r="I64" s="78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</row>
    <row r="65" spans="1:25" s="66" customFormat="1" ht="12">
      <c r="A65" s="96"/>
      <c r="B65" s="96"/>
      <c r="C65" s="96"/>
      <c r="D65" s="96"/>
      <c r="E65" s="96"/>
      <c r="F65" s="96"/>
      <c r="G65" s="78"/>
      <c r="H65" s="78"/>
      <c r="I65" s="78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</row>
    <row r="66" spans="1:25" s="66" customFormat="1" ht="12">
      <c r="A66" s="96"/>
      <c r="B66" s="96"/>
      <c r="C66" s="96"/>
      <c r="D66" s="96"/>
      <c r="E66" s="96"/>
      <c r="F66" s="96"/>
      <c r="G66" s="78"/>
      <c r="H66" s="78"/>
      <c r="I66" s="78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</row>
    <row r="67" spans="1:25" s="66" customFormat="1" ht="12">
      <c r="A67" s="96"/>
      <c r="B67" s="96"/>
      <c r="C67" s="96"/>
      <c r="D67" s="96"/>
      <c r="E67" s="96"/>
      <c r="F67" s="96"/>
      <c r="G67" s="78"/>
      <c r="H67" s="78"/>
      <c r="I67" s="78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</row>
    <row r="68" spans="1:25" s="66" customFormat="1" ht="12">
      <c r="A68" s="96"/>
      <c r="B68" s="96"/>
      <c r="C68" s="96"/>
      <c r="D68" s="96"/>
      <c r="E68" s="96"/>
      <c r="F68" s="96"/>
      <c r="G68" s="78"/>
      <c r="H68" s="78"/>
      <c r="I68" s="78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</row>
    <row r="69" spans="1:25" s="66" customFormat="1" ht="12">
      <c r="A69" s="96"/>
      <c r="B69" s="96"/>
      <c r="C69" s="96"/>
      <c r="D69" s="96"/>
      <c r="E69" s="96"/>
      <c r="F69" s="96"/>
      <c r="G69" s="78"/>
      <c r="H69" s="78"/>
      <c r="I69" s="78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</row>
    <row r="70" spans="1:25" s="66" customFormat="1" ht="12">
      <c r="A70" s="96"/>
      <c r="B70" s="96"/>
      <c r="C70" s="96"/>
      <c r="D70" s="96"/>
      <c r="E70" s="96"/>
      <c r="F70" s="96"/>
      <c r="G70" s="78"/>
      <c r="H70" s="78"/>
      <c r="I70" s="78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</row>
    <row r="71" spans="1:25" s="66" customFormat="1" ht="12">
      <c r="A71" s="96"/>
      <c r="B71" s="96"/>
      <c r="C71" s="96"/>
      <c r="D71" s="96"/>
      <c r="E71" s="96"/>
      <c r="F71" s="96"/>
      <c r="G71" s="78"/>
      <c r="H71" s="78"/>
      <c r="I71" s="78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</row>
    <row r="72" spans="1:25" s="66" customFormat="1" ht="12">
      <c r="A72" s="96"/>
      <c r="B72" s="96"/>
      <c r="C72" s="96"/>
      <c r="D72" s="96"/>
      <c r="E72" s="96"/>
      <c r="F72" s="96"/>
      <c r="G72" s="78"/>
      <c r="H72" s="78"/>
      <c r="I72" s="78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</row>
    <row r="73" spans="1:25" s="66" customFormat="1" ht="12">
      <c r="A73" s="96"/>
      <c r="B73" s="96"/>
      <c r="C73" s="96"/>
      <c r="D73" s="96"/>
      <c r="E73" s="96"/>
      <c r="F73" s="96"/>
      <c r="G73" s="78"/>
      <c r="H73" s="78"/>
      <c r="I73" s="78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</row>
    <row r="74" spans="1:25" s="66" customFormat="1" ht="12">
      <c r="A74" s="96"/>
      <c r="B74" s="96"/>
      <c r="C74" s="96"/>
      <c r="D74" s="96"/>
      <c r="E74" s="96"/>
      <c r="F74" s="96"/>
      <c r="G74" s="78"/>
      <c r="H74" s="78"/>
      <c r="I74" s="78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</row>
    <row r="75" spans="1:25" s="66" customFormat="1" ht="12">
      <c r="A75" s="96"/>
      <c r="B75" s="96"/>
      <c r="C75" s="96"/>
      <c r="D75" s="96"/>
      <c r="E75" s="96"/>
      <c r="F75" s="96"/>
      <c r="G75" s="78"/>
      <c r="H75" s="78"/>
      <c r="I75" s="78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</row>
    <row r="76" spans="1:25" s="66" customFormat="1" ht="12">
      <c r="A76" s="96"/>
      <c r="B76" s="96"/>
      <c r="C76" s="96"/>
      <c r="D76" s="96"/>
      <c r="E76" s="96"/>
      <c r="F76" s="96"/>
      <c r="G76" s="78"/>
      <c r="H76" s="78"/>
      <c r="I76" s="78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</row>
    <row r="77" spans="1:25" s="66" customFormat="1" ht="12">
      <c r="A77" s="96"/>
      <c r="B77" s="96"/>
      <c r="C77" s="96"/>
      <c r="D77" s="96"/>
      <c r="E77" s="96"/>
      <c r="F77" s="96"/>
      <c r="G77" s="78"/>
      <c r="H77" s="78"/>
      <c r="I77" s="78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</row>
    <row r="78" spans="1:25" s="66" customFormat="1" ht="12">
      <c r="A78" s="96"/>
      <c r="B78" s="96"/>
      <c r="C78" s="96"/>
      <c r="D78" s="96"/>
      <c r="E78" s="96"/>
      <c r="F78" s="96"/>
      <c r="G78" s="78"/>
      <c r="H78" s="78"/>
      <c r="I78" s="78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</row>
    <row r="79" spans="1:25" s="66" customFormat="1" ht="12">
      <c r="A79" s="96"/>
      <c r="B79" s="96"/>
      <c r="C79" s="96"/>
      <c r="D79" s="96"/>
      <c r="E79" s="96"/>
      <c r="F79" s="96"/>
      <c r="G79" s="78"/>
      <c r="H79" s="78"/>
      <c r="I79" s="78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</row>
    <row r="80" spans="1:25" s="66" customFormat="1" ht="12">
      <c r="A80" s="96"/>
      <c r="B80" s="96"/>
      <c r="C80" s="96"/>
      <c r="D80" s="96"/>
      <c r="E80" s="96"/>
      <c r="F80" s="96"/>
      <c r="G80" s="78"/>
      <c r="H80" s="78"/>
      <c r="I80" s="78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</row>
    <row r="81" spans="1:25" s="66" customFormat="1" ht="12">
      <c r="A81" s="96"/>
      <c r="B81" s="96"/>
      <c r="C81" s="96"/>
      <c r="D81" s="96"/>
      <c r="E81" s="96"/>
      <c r="F81" s="96"/>
      <c r="G81" s="78"/>
      <c r="H81" s="78"/>
      <c r="I81" s="78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</row>
    <row r="82" spans="1:25" s="66" customFormat="1" ht="12">
      <c r="A82" s="96"/>
      <c r="B82" s="96"/>
      <c r="C82" s="96"/>
      <c r="D82" s="96"/>
      <c r="E82" s="96"/>
      <c r="F82" s="96"/>
      <c r="G82" s="78"/>
      <c r="H82" s="78"/>
      <c r="I82" s="78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</row>
    <row r="83" spans="1:25" s="66" customFormat="1" ht="12">
      <c r="A83" s="96"/>
      <c r="B83" s="96"/>
      <c r="C83" s="96"/>
      <c r="D83" s="96"/>
      <c r="E83" s="96"/>
      <c r="F83" s="96"/>
      <c r="G83" s="78"/>
      <c r="H83" s="78"/>
      <c r="I83" s="78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</row>
    <row r="84" spans="1:25" s="66" customFormat="1" ht="12">
      <c r="A84" s="96"/>
      <c r="B84" s="96"/>
      <c r="C84" s="96"/>
      <c r="D84" s="96"/>
      <c r="E84" s="96"/>
      <c r="F84" s="96"/>
      <c r="G84" s="78"/>
      <c r="H84" s="78"/>
      <c r="I84" s="78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</row>
    <row r="85" spans="1:25" s="66" customFormat="1" ht="12">
      <c r="A85" s="96"/>
      <c r="B85" s="96"/>
      <c r="C85" s="96"/>
      <c r="D85" s="96"/>
      <c r="E85" s="96"/>
      <c r="F85" s="96"/>
      <c r="G85" s="78"/>
      <c r="H85" s="78"/>
      <c r="I85" s="78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</row>
    <row r="86" spans="1:25" s="66" customFormat="1" ht="12">
      <c r="A86" s="96"/>
      <c r="B86" s="96"/>
      <c r="C86" s="96"/>
      <c r="D86" s="96"/>
      <c r="E86" s="96"/>
      <c r="F86" s="96"/>
      <c r="G86" s="78"/>
      <c r="H86" s="78"/>
      <c r="I86" s="78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</row>
    <row r="87" spans="1:25" s="66" customFormat="1" ht="12">
      <c r="A87" s="96"/>
      <c r="B87" s="96"/>
      <c r="C87" s="96"/>
      <c r="D87" s="96"/>
      <c r="E87" s="96"/>
      <c r="F87" s="96"/>
      <c r="G87" s="78"/>
      <c r="H87" s="78"/>
      <c r="I87" s="78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</row>
    <row r="88" spans="1:25" s="66" customFormat="1" ht="12">
      <c r="A88" s="96"/>
      <c r="B88" s="96"/>
      <c r="C88" s="96"/>
      <c r="D88" s="96"/>
      <c r="E88" s="96"/>
      <c r="F88" s="96"/>
      <c r="G88" s="78"/>
      <c r="H88" s="78"/>
      <c r="I88" s="78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</row>
    <row r="89" spans="1:25" s="66" customFormat="1" ht="12">
      <c r="A89" s="96"/>
      <c r="B89" s="96"/>
      <c r="C89" s="96"/>
      <c r="D89" s="96"/>
      <c r="E89" s="96"/>
      <c r="F89" s="96"/>
      <c r="G89" s="78"/>
      <c r="H89" s="78"/>
      <c r="I89" s="78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</row>
    <row r="90" spans="1:25" s="66" customFormat="1" ht="12">
      <c r="A90" s="96"/>
      <c r="B90" s="96"/>
      <c r="C90" s="96"/>
      <c r="D90" s="96"/>
      <c r="E90" s="96"/>
      <c r="F90" s="96"/>
      <c r="G90" s="78"/>
      <c r="H90" s="78"/>
      <c r="I90" s="78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</row>
    <row r="91" spans="1:25" s="66" customFormat="1" ht="12">
      <c r="A91" s="96"/>
      <c r="B91" s="96"/>
      <c r="C91" s="96"/>
      <c r="D91" s="96"/>
      <c r="E91" s="96"/>
      <c r="F91" s="96"/>
      <c r="G91" s="78"/>
      <c r="H91" s="78"/>
      <c r="I91" s="78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</row>
    <row r="92" spans="1:25" s="66" customFormat="1" ht="12">
      <c r="A92" s="96"/>
      <c r="B92" s="96"/>
      <c r="C92" s="96"/>
      <c r="D92" s="96"/>
      <c r="E92" s="96"/>
      <c r="F92" s="96"/>
      <c r="G92" s="78"/>
      <c r="H92" s="78"/>
      <c r="I92" s="78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</row>
    <row r="93" spans="1:25" s="66" customFormat="1" ht="12">
      <c r="A93" s="96"/>
      <c r="B93" s="96"/>
      <c r="C93" s="96"/>
      <c r="D93" s="96"/>
      <c r="E93" s="96"/>
      <c r="F93" s="96"/>
      <c r="G93" s="78"/>
      <c r="H93" s="78"/>
      <c r="I93" s="78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</row>
    <row r="94" spans="1:25" s="66" customFormat="1" ht="12">
      <c r="A94" s="96"/>
      <c r="B94" s="96"/>
      <c r="C94" s="96"/>
      <c r="D94" s="96"/>
      <c r="E94" s="96"/>
      <c r="F94" s="96"/>
      <c r="G94" s="78"/>
      <c r="H94" s="78"/>
      <c r="I94" s="78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</row>
    <row r="95" spans="1:25" s="66" customFormat="1" ht="12">
      <c r="A95" s="96"/>
      <c r="B95" s="96"/>
      <c r="C95" s="96"/>
      <c r="D95" s="96"/>
      <c r="E95" s="96"/>
      <c r="F95" s="96"/>
      <c r="G95" s="78"/>
      <c r="H95" s="78"/>
      <c r="I95" s="78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</row>
    <row r="96" spans="1:25" s="66" customFormat="1" ht="12">
      <c r="A96" s="96"/>
      <c r="B96" s="96"/>
      <c r="C96" s="96"/>
      <c r="D96" s="96"/>
      <c r="E96" s="96"/>
      <c r="F96" s="96"/>
      <c r="G96" s="78"/>
      <c r="H96" s="78"/>
      <c r="I96" s="78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</row>
    <row r="97" spans="1:25" s="66" customFormat="1" ht="12">
      <c r="A97" s="96"/>
      <c r="B97" s="96"/>
      <c r="C97" s="96"/>
      <c r="D97" s="96"/>
      <c r="E97" s="96"/>
      <c r="F97" s="96"/>
      <c r="G97" s="78"/>
      <c r="H97" s="78"/>
      <c r="I97" s="78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</row>
    <row r="98" spans="1:25" s="66" customFormat="1" ht="12">
      <c r="A98" s="96"/>
      <c r="B98" s="96"/>
      <c r="C98" s="96"/>
      <c r="D98" s="96"/>
      <c r="E98" s="96"/>
      <c r="F98" s="96"/>
      <c r="G98" s="78"/>
      <c r="H98" s="78"/>
      <c r="I98" s="78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</row>
    <row r="99" spans="1:25" s="66" customFormat="1" ht="12">
      <c r="A99" s="96"/>
      <c r="B99" s="96"/>
      <c r="C99" s="96"/>
      <c r="D99" s="96"/>
      <c r="E99" s="96"/>
      <c r="F99" s="96"/>
      <c r="G99" s="78"/>
      <c r="H99" s="78"/>
      <c r="I99" s="78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</row>
    <row r="100" spans="1:25" s="66" customFormat="1" ht="12">
      <c r="A100" s="96"/>
      <c r="B100" s="96"/>
      <c r="C100" s="96"/>
      <c r="D100" s="96"/>
      <c r="E100" s="96"/>
      <c r="F100" s="96"/>
      <c r="G100" s="78"/>
      <c r="H100" s="78"/>
      <c r="I100" s="78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</row>
    <row r="101" spans="1:25" s="66" customFormat="1" ht="12">
      <c r="A101" s="96"/>
      <c r="B101" s="96"/>
      <c r="C101" s="96"/>
      <c r="D101" s="96"/>
      <c r="E101" s="96"/>
      <c r="F101" s="96"/>
      <c r="G101" s="78"/>
      <c r="H101" s="78"/>
      <c r="I101" s="78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</row>
    <row r="102" spans="1:25" s="66" customFormat="1" ht="12">
      <c r="A102" s="96"/>
      <c r="B102" s="96"/>
      <c r="C102" s="96"/>
      <c r="D102" s="96"/>
      <c r="E102" s="96"/>
      <c r="F102" s="96"/>
      <c r="G102" s="78"/>
      <c r="H102" s="78"/>
      <c r="I102" s="78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</row>
    <row r="103" spans="1:25" s="66" customFormat="1" ht="12">
      <c r="A103" s="96"/>
      <c r="B103" s="96"/>
      <c r="C103" s="96"/>
      <c r="D103" s="96"/>
      <c r="E103" s="96"/>
      <c r="F103" s="96"/>
      <c r="G103" s="78"/>
      <c r="H103" s="78"/>
      <c r="I103" s="78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</row>
    <row r="104" spans="1:25" s="66" customFormat="1" ht="12">
      <c r="A104" s="96"/>
      <c r="B104" s="96"/>
      <c r="C104" s="96"/>
      <c r="D104" s="96"/>
      <c r="E104" s="96"/>
      <c r="F104" s="96"/>
      <c r="G104" s="78"/>
      <c r="H104" s="78"/>
      <c r="I104" s="78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66" customFormat="1" ht="12">
      <c r="A105" s="96"/>
      <c r="B105" s="96"/>
      <c r="C105" s="96"/>
      <c r="D105" s="96"/>
      <c r="E105" s="96"/>
      <c r="F105" s="96"/>
      <c r="G105" s="78"/>
      <c r="H105" s="78"/>
      <c r="I105" s="78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66" customFormat="1" ht="12">
      <c r="A106" s="96"/>
      <c r="B106" s="96"/>
      <c r="C106" s="96"/>
      <c r="D106" s="96"/>
      <c r="E106" s="96"/>
      <c r="F106" s="96"/>
      <c r="G106" s="78"/>
      <c r="H106" s="78"/>
      <c r="I106" s="78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s="66" customFormat="1" ht="12">
      <c r="A107" s="96"/>
      <c r="B107" s="96"/>
      <c r="C107" s="96"/>
      <c r="D107" s="96"/>
      <c r="E107" s="96"/>
      <c r="F107" s="96"/>
      <c r="G107" s="78"/>
      <c r="H107" s="78"/>
      <c r="I107" s="78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</row>
    <row r="108" spans="1:25" s="66" customFormat="1" ht="12">
      <c r="A108" s="96"/>
      <c r="B108" s="96"/>
      <c r="C108" s="96"/>
      <c r="D108" s="96"/>
      <c r="E108" s="96"/>
      <c r="F108" s="96"/>
      <c r="G108" s="78"/>
      <c r="H108" s="78"/>
      <c r="I108" s="78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</row>
    <row r="109" spans="1:25" s="66" customFormat="1" ht="12">
      <c r="A109" s="96"/>
      <c r="B109" s="96"/>
      <c r="C109" s="96"/>
      <c r="D109" s="96"/>
      <c r="E109" s="96"/>
      <c r="F109" s="96"/>
      <c r="G109" s="78"/>
      <c r="H109" s="78"/>
      <c r="I109" s="78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</row>
    <row r="110" spans="1:25" s="66" customFormat="1" ht="12">
      <c r="A110" s="96"/>
      <c r="B110" s="96"/>
      <c r="C110" s="96"/>
      <c r="D110" s="96"/>
      <c r="E110" s="96"/>
      <c r="F110" s="96"/>
      <c r="G110" s="78"/>
      <c r="H110" s="78"/>
      <c r="I110" s="78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</row>
    <row r="111" spans="1:25" s="66" customFormat="1" ht="12">
      <c r="A111" s="96"/>
      <c r="B111" s="96"/>
      <c r="C111" s="96"/>
      <c r="D111" s="96"/>
      <c r="E111" s="96"/>
      <c r="F111" s="96"/>
      <c r="G111" s="78"/>
      <c r="H111" s="78"/>
      <c r="I111" s="78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</row>
    <row r="112" spans="1:25" s="66" customFormat="1" ht="12">
      <c r="A112" s="96"/>
      <c r="B112" s="96"/>
      <c r="C112" s="96"/>
      <c r="D112" s="96"/>
      <c r="E112" s="96"/>
      <c r="F112" s="96"/>
      <c r="G112" s="78"/>
      <c r="H112" s="78"/>
      <c r="I112" s="78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</row>
    <row r="113" spans="1:25" s="66" customFormat="1" ht="12">
      <c r="A113" s="96"/>
      <c r="B113" s="96"/>
      <c r="C113" s="96"/>
      <c r="D113" s="96"/>
      <c r="E113" s="96"/>
      <c r="F113" s="96"/>
      <c r="G113" s="78"/>
      <c r="H113" s="78"/>
      <c r="I113" s="78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</row>
    <row r="114" spans="1:25" s="66" customFormat="1" ht="12">
      <c r="A114" s="96"/>
      <c r="B114" s="96"/>
      <c r="C114" s="96"/>
      <c r="D114" s="96"/>
      <c r="E114" s="96"/>
      <c r="F114" s="96"/>
      <c r="G114" s="78"/>
      <c r="H114" s="78"/>
      <c r="I114" s="78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</row>
    <row r="115" spans="1:25" s="66" customFormat="1" ht="12">
      <c r="A115" s="96"/>
      <c r="B115" s="96"/>
      <c r="C115" s="96"/>
      <c r="D115" s="96"/>
      <c r="E115" s="96"/>
      <c r="F115" s="96"/>
      <c r="G115" s="78"/>
      <c r="H115" s="78"/>
      <c r="I115" s="78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s="66" customFormat="1" ht="12">
      <c r="A116" s="96"/>
      <c r="B116" s="96"/>
      <c r="C116" s="96"/>
      <c r="D116" s="96"/>
      <c r="E116" s="96"/>
      <c r="F116" s="96"/>
      <c r="G116" s="78"/>
      <c r="H116" s="78"/>
      <c r="I116" s="78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</row>
    <row r="117" spans="1:25" s="66" customFormat="1" ht="12">
      <c r="A117" s="96"/>
      <c r="B117" s="96"/>
      <c r="C117" s="96"/>
      <c r="D117" s="96"/>
      <c r="E117" s="96"/>
      <c r="F117" s="96"/>
      <c r="G117" s="78"/>
      <c r="H117" s="78"/>
      <c r="I117" s="78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</row>
    <row r="118" spans="1:25" s="66" customFormat="1" ht="12">
      <c r="A118" s="96"/>
      <c r="B118" s="96"/>
      <c r="C118" s="96"/>
      <c r="D118" s="96"/>
      <c r="E118" s="96"/>
      <c r="F118" s="96"/>
      <c r="G118" s="78"/>
      <c r="H118" s="78"/>
      <c r="I118" s="78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</row>
    <row r="119" spans="1:25" s="66" customFormat="1" ht="12">
      <c r="A119" s="96"/>
      <c r="B119" s="96"/>
      <c r="C119" s="96"/>
      <c r="D119" s="96"/>
      <c r="E119" s="96"/>
      <c r="F119" s="96"/>
      <c r="G119" s="78"/>
      <c r="H119" s="78"/>
      <c r="I119" s="78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</row>
    <row r="120" spans="1:25" s="66" customFormat="1" ht="12">
      <c r="A120" s="96"/>
      <c r="B120" s="96"/>
      <c r="C120" s="96"/>
      <c r="D120" s="96"/>
      <c r="E120" s="96"/>
      <c r="F120" s="96"/>
      <c r="G120" s="78"/>
      <c r="H120" s="78"/>
      <c r="I120" s="78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</row>
    <row r="121" spans="1:25" s="66" customFormat="1" ht="12">
      <c r="A121" s="96"/>
      <c r="B121" s="96"/>
      <c r="C121" s="96"/>
      <c r="D121" s="96"/>
      <c r="E121" s="96"/>
      <c r="F121" s="96"/>
      <c r="G121" s="78"/>
      <c r="H121" s="78"/>
      <c r="I121" s="78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</row>
    <row r="122" spans="1:25" s="66" customFormat="1" ht="12">
      <c r="A122" s="96"/>
      <c r="B122" s="96"/>
      <c r="C122" s="96"/>
      <c r="D122" s="96"/>
      <c r="E122" s="96"/>
      <c r="F122" s="96"/>
      <c r="G122" s="78"/>
      <c r="H122" s="78"/>
      <c r="I122" s="78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</row>
    <row r="123" spans="1:25" s="66" customFormat="1" ht="12">
      <c r="A123" s="96"/>
      <c r="B123" s="96"/>
      <c r="C123" s="96"/>
      <c r="D123" s="96"/>
      <c r="E123" s="96"/>
      <c r="F123" s="96"/>
      <c r="G123" s="78"/>
      <c r="H123" s="78"/>
      <c r="I123" s="78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</row>
    <row r="124" spans="1:25" s="66" customFormat="1" ht="12">
      <c r="A124" s="96"/>
      <c r="B124" s="96"/>
      <c r="C124" s="96"/>
      <c r="D124" s="96"/>
      <c r="E124" s="96"/>
      <c r="F124" s="96"/>
      <c r="G124" s="78"/>
      <c r="H124" s="78"/>
      <c r="I124" s="78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</row>
    <row r="125" spans="1:25" s="66" customFormat="1" ht="12">
      <c r="A125" s="96"/>
      <c r="B125" s="96"/>
      <c r="C125" s="96"/>
      <c r="D125" s="96"/>
      <c r="E125" s="96"/>
      <c r="F125" s="96"/>
      <c r="G125" s="78"/>
      <c r="H125" s="78"/>
      <c r="I125" s="78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</row>
    <row r="126" spans="1:25" s="66" customFormat="1" ht="12">
      <c r="A126" s="96"/>
      <c r="B126" s="96"/>
      <c r="C126" s="96"/>
      <c r="D126" s="96"/>
      <c r="E126" s="96"/>
      <c r="F126" s="96"/>
      <c r="G126" s="78"/>
      <c r="H126" s="78"/>
      <c r="I126" s="78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</row>
    <row r="127" spans="1:25" s="66" customFormat="1" ht="12">
      <c r="A127" s="96"/>
      <c r="B127" s="96"/>
      <c r="C127" s="96"/>
      <c r="D127" s="96"/>
      <c r="E127" s="96"/>
      <c r="F127" s="96"/>
      <c r="G127" s="78"/>
      <c r="H127" s="78"/>
      <c r="I127" s="78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</row>
    <row r="128" spans="1:25" s="66" customFormat="1" ht="12">
      <c r="A128" s="96"/>
      <c r="B128" s="96"/>
      <c r="C128" s="96"/>
      <c r="D128" s="96"/>
      <c r="E128" s="96"/>
      <c r="F128" s="96"/>
      <c r="G128" s="78"/>
      <c r="H128" s="78"/>
      <c r="I128" s="78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</row>
    <row r="129" spans="1:25" s="66" customFormat="1" ht="12">
      <c r="A129" s="96"/>
      <c r="B129" s="96"/>
      <c r="C129" s="96"/>
      <c r="D129" s="96"/>
      <c r="E129" s="96"/>
      <c r="F129" s="96"/>
      <c r="G129" s="78"/>
      <c r="H129" s="78"/>
      <c r="I129" s="78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</row>
    <row r="130" spans="1:25" s="66" customFormat="1" ht="12">
      <c r="A130" s="96"/>
      <c r="B130" s="96"/>
      <c r="C130" s="96"/>
      <c r="D130" s="96"/>
      <c r="E130" s="96"/>
      <c r="F130" s="96"/>
      <c r="G130" s="78"/>
      <c r="H130" s="78"/>
      <c r="I130" s="78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</row>
    <row r="131" spans="1:25" s="66" customFormat="1" ht="12">
      <c r="A131" s="96"/>
      <c r="B131" s="96"/>
      <c r="C131" s="96"/>
      <c r="D131" s="96"/>
      <c r="E131" s="96"/>
      <c r="F131" s="96"/>
      <c r="G131" s="78"/>
      <c r="H131" s="78"/>
      <c r="I131" s="78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</row>
    <row r="132" spans="1:25" s="66" customFormat="1" ht="12">
      <c r="A132" s="96"/>
      <c r="B132" s="96"/>
      <c r="C132" s="96"/>
      <c r="D132" s="96"/>
      <c r="E132" s="96"/>
      <c r="F132" s="96"/>
      <c r="G132" s="78"/>
      <c r="H132" s="78"/>
      <c r="I132" s="78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</row>
    <row r="133" spans="1:25" s="66" customFormat="1" ht="12">
      <c r="A133" s="96"/>
      <c r="B133" s="96"/>
      <c r="C133" s="96"/>
      <c r="D133" s="96"/>
      <c r="E133" s="96"/>
      <c r="F133" s="96"/>
      <c r="G133" s="78"/>
      <c r="H133" s="78"/>
      <c r="I133" s="78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</row>
    <row r="134" spans="1:25" s="66" customFormat="1" ht="12">
      <c r="A134" s="96"/>
      <c r="B134" s="96"/>
      <c r="C134" s="96"/>
      <c r="D134" s="96"/>
      <c r="E134" s="96"/>
      <c r="F134" s="96"/>
      <c r="G134" s="78"/>
      <c r="H134" s="78"/>
      <c r="I134" s="78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</row>
    <row r="135" spans="1:25" s="66" customFormat="1" ht="12">
      <c r="A135" s="96"/>
      <c r="B135" s="96"/>
      <c r="C135" s="96"/>
      <c r="D135" s="96"/>
      <c r="E135" s="96"/>
      <c r="F135" s="96"/>
      <c r="G135" s="78"/>
      <c r="H135" s="78"/>
      <c r="I135" s="78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</row>
    <row r="136" spans="1:25" s="66" customFormat="1" ht="12">
      <c r="A136" s="96"/>
      <c r="B136" s="96"/>
      <c r="C136" s="96"/>
      <c r="D136" s="96"/>
      <c r="E136" s="96"/>
      <c r="F136" s="96"/>
      <c r="G136" s="78"/>
      <c r="H136" s="78"/>
      <c r="I136" s="78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</row>
    <row r="137" spans="1:25" s="66" customFormat="1" ht="12">
      <c r="A137" s="96"/>
      <c r="B137" s="96"/>
      <c r="C137" s="96"/>
      <c r="D137" s="96"/>
      <c r="E137" s="96"/>
      <c r="F137" s="96"/>
      <c r="G137" s="78"/>
      <c r="H137" s="78"/>
      <c r="I137" s="78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</row>
    <row r="138" spans="1:25" s="66" customFormat="1" ht="12">
      <c r="A138" s="96"/>
      <c r="B138" s="96"/>
      <c r="C138" s="96"/>
      <c r="D138" s="96"/>
      <c r="E138" s="96"/>
      <c r="F138" s="96"/>
      <c r="G138" s="78"/>
      <c r="H138" s="78"/>
      <c r="I138" s="78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</row>
    <row r="139" spans="1:25" s="66" customFormat="1" ht="12">
      <c r="A139" s="96"/>
      <c r="B139" s="96"/>
      <c r="C139" s="96"/>
      <c r="D139" s="96"/>
      <c r="E139" s="96"/>
      <c r="F139" s="96"/>
      <c r="G139" s="78"/>
      <c r="H139" s="78"/>
      <c r="I139" s="78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</row>
    <row r="140" spans="1:25" s="66" customFormat="1" ht="12">
      <c r="A140" s="96"/>
      <c r="B140" s="96"/>
      <c r="C140" s="96"/>
      <c r="D140" s="96"/>
      <c r="E140" s="96"/>
      <c r="F140" s="96"/>
      <c r="G140" s="78"/>
      <c r="H140" s="78"/>
      <c r="I140" s="78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</row>
    <row r="141" spans="1:25" s="66" customFormat="1" ht="12">
      <c r="A141" s="96"/>
      <c r="B141" s="96"/>
      <c r="C141" s="96"/>
      <c r="D141" s="96"/>
      <c r="E141" s="96"/>
      <c r="F141" s="96"/>
      <c r="G141" s="78"/>
      <c r="H141" s="78"/>
      <c r="I141" s="78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</row>
    <row r="142" spans="1:25" s="66" customFormat="1" ht="12">
      <c r="A142" s="96"/>
      <c r="B142" s="96"/>
      <c r="C142" s="96"/>
      <c r="D142" s="96"/>
      <c r="E142" s="96"/>
      <c r="F142" s="96"/>
      <c r="G142" s="78"/>
      <c r="H142" s="78"/>
      <c r="I142" s="78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</row>
    <row r="143" spans="1:25" s="66" customFormat="1" ht="12">
      <c r="A143" s="96"/>
      <c r="B143" s="96"/>
      <c r="C143" s="96"/>
      <c r="D143" s="96"/>
      <c r="E143" s="96"/>
      <c r="F143" s="96"/>
      <c r="G143" s="78"/>
      <c r="H143" s="78"/>
      <c r="I143" s="78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</row>
    <row r="144" spans="1:25" s="66" customFormat="1" ht="12">
      <c r="A144" s="96"/>
      <c r="B144" s="96"/>
      <c r="C144" s="96"/>
      <c r="D144" s="96"/>
      <c r="E144" s="96"/>
      <c r="F144" s="96"/>
      <c r="G144" s="78"/>
      <c r="H144" s="78"/>
      <c r="I144" s="78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</row>
    <row r="145" spans="1:25" s="66" customFormat="1" ht="12">
      <c r="A145" s="96"/>
      <c r="B145" s="96"/>
      <c r="C145" s="96"/>
      <c r="D145" s="96"/>
      <c r="E145" s="96"/>
      <c r="F145" s="96"/>
      <c r="G145" s="78"/>
      <c r="H145" s="78"/>
      <c r="I145" s="78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</row>
    <row r="146" spans="1:25" s="66" customFormat="1" ht="12">
      <c r="A146" s="96"/>
      <c r="B146" s="96"/>
      <c r="C146" s="96"/>
      <c r="D146" s="96"/>
      <c r="E146" s="96"/>
      <c r="F146" s="96"/>
      <c r="G146" s="78"/>
      <c r="H146" s="78"/>
      <c r="I146" s="78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</row>
    <row r="147" spans="1:25" s="66" customFormat="1" ht="12">
      <c r="A147" s="96"/>
      <c r="B147" s="96"/>
      <c r="C147" s="96"/>
      <c r="D147" s="96"/>
      <c r="E147" s="96"/>
      <c r="F147" s="96"/>
      <c r="G147" s="78"/>
      <c r="H147" s="78"/>
      <c r="I147" s="78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</row>
    <row r="148" spans="1:25" s="66" customFormat="1" ht="12">
      <c r="A148" s="96"/>
      <c r="B148" s="96"/>
      <c r="C148" s="96"/>
      <c r="D148" s="96"/>
      <c r="E148" s="96"/>
      <c r="F148" s="96"/>
      <c r="G148" s="78"/>
      <c r="H148" s="78"/>
      <c r="I148" s="78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</row>
    <row r="149" spans="1:25" s="66" customFormat="1" ht="12">
      <c r="A149" s="96"/>
      <c r="B149" s="96"/>
      <c r="C149" s="96"/>
      <c r="D149" s="96"/>
      <c r="E149" s="96"/>
      <c r="F149" s="96"/>
      <c r="G149" s="78"/>
      <c r="H149" s="78"/>
      <c r="I149" s="78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s="66" customFormat="1" ht="12">
      <c r="A150" s="96"/>
      <c r="B150" s="96"/>
      <c r="C150" s="96"/>
      <c r="D150" s="96"/>
      <c r="E150" s="96"/>
      <c r="F150" s="96"/>
      <c r="G150" s="78"/>
      <c r="H150" s="78"/>
      <c r="I150" s="78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</row>
    <row r="151" spans="1:25" s="66" customFormat="1" ht="12">
      <c r="A151" s="96"/>
      <c r="B151" s="96"/>
      <c r="C151" s="96"/>
      <c r="D151" s="96"/>
      <c r="E151" s="96"/>
      <c r="F151" s="96"/>
      <c r="G151" s="78"/>
      <c r="H151" s="78"/>
      <c r="I151" s="78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</row>
    <row r="152" spans="1:25" s="66" customFormat="1" ht="12">
      <c r="A152" s="96"/>
      <c r="B152" s="96"/>
      <c r="C152" s="96"/>
      <c r="D152" s="96"/>
      <c r="E152" s="96"/>
      <c r="F152" s="96"/>
      <c r="G152" s="78"/>
      <c r="H152" s="78"/>
      <c r="I152" s="78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</row>
    <row r="153" spans="1:25" s="66" customFormat="1" ht="12">
      <c r="A153" s="96"/>
      <c r="B153" s="96"/>
      <c r="C153" s="96"/>
      <c r="D153" s="96"/>
      <c r="E153" s="96"/>
      <c r="F153" s="96"/>
      <c r="G153" s="78"/>
      <c r="H153" s="78"/>
      <c r="I153" s="78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</row>
    <row r="154" spans="1:25" s="66" customFormat="1" ht="12">
      <c r="A154" s="96"/>
      <c r="B154" s="96"/>
      <c r="C154" s="96"/>
      <c r="D154" s="96"/>
      <c r="E154" s="96"/>
      <c r="F154" s="96"/>
      <c r="G154" s="78"/>
      <c r="H154" s="78"/>
      <c r="I154" s="78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</row>
    <row r="155" spans="1:25" s="66" customFormat="1" ht="12">
      <c r="A155" s="96"/>
      <c r="B155" s="96"/>
      <c r="C155" s="96"/>
      <c r="D155" s="96"/>
      <c r="E155" s="96"/>
      <c r="F155" s="96"/>
      <c r="G155" s="78"/>
      <c r="H155" s="78"/>
      <c r="I155" s="78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</row>
    <row r="156" spans="1:25" s="66" customFormat="1" ht="12">
      <c r="A156" s="96"/>
      <c r="B156" s="96"/>
      <c r="C156" s="96"/>
      <c r="D156" s="96"/>
      <c r="E156" s="96"/>
      <c r="F156" s="96"/>
      <c r="G156" s="78"/>
      <c r="H156" s="78"/>
      <c r="I156" s="78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</row>
    <row r="157" spans="1:25" s="66" customFormat="1" ht="12">
      <c r="A157" s="96"/>
      <c r="B157" s="96"/>
      <c r="C157" s="96"/>
      <c r="D157" s="96"/>
      <c r="E157" s="96"/>
      <c r="F157" s="96"/>
      <c r="G157" s="78"/>
      <c r="H157" s="78"/>
      <c r="I157" s="78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</row>
    <row r="158" spans="1:25" s="66" customFormat="1" ht="12">
      <c r="A158" s="96"/>
      <c r="B158" s="96"/>
      <c r="C158" s="96"/>
      <c r="D158" s="96"/>
      <c r="E158" s="96"/>
      <c r="F158" s="96"/>
      <c r="G158" s="78"/>
      <c r="H158" s="78"/>
      <c r="I158" s="78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</row>
    <row r="159" spans="1:25" s="66" customFormat="1" ht="12">
      <c r="A159" s="96"/>
      <c r="B159" s="96"/>
      <c r="C159" s="96"/>
      <c r="D159" s="96"/>
      <c r="E159" s="96"/>
      <c r="F159" s="96"/>
      <c r="G159" s="78"/>
      <c r="H159" s="78"/>
      <c r="I159" s="78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</row>
    <row r="160" spans="1:25" s="66" customFormat="1" ht="12">
      <c r="A160" s="96"/>
      <c r="B160" s="96"/>
      <c r="C160" s="96"/>
      <c r="D160" s="96"/>
      <c r="E160" s="96"/>
      <c r="F160" s="96"/>
      <c r="G160" s="78"/>
      <c r="H160" s="78"/>
      <c r="I160" s="78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</row>
    <row r="161" spans="1:25" s="66" customFormat="1" ht="12">
      <c r="A161" s="96"/>
      <c r="B161" s="96"/>
      <c r="C161" s="96"/>
      <c r="D161" s="96"/>
      <c r="E161" s="96"/>
      <c r="F161" s="96"/>
      <c r="G161" s="78"/>
      <c r="H161" s="78"/>
      <c r="I161" s="78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</row>
    <row r="162" spans="1:25" s="66" customFormat="1" ht="12">
      <c r="A162" s="96"/>
      <c r="B162" s="96"/>
      <c r="C162" s="96"/>
      <c r="D162" s="96"/>
      <c r="E162" s="96"/>
      <c r="F162" s="96"/>
      <c r="G162" s="78"/>
      <c r="H162" s="78"/>
      <c r="I162" s="78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</row>
    <row r="163" spans="1:25" s="66" customFormat="1" ht="12">
      <c r="A163" s="96"/>
      <c r="B163" s="96"/>
      <c r="C163" s="96"/>
      <c r="D163" s="96"/>
      <c r="E163" s="96"/>
      <c r="F163" s="96"/>
      <c r="G163" s="78"/>
      <c r="H163" s="78"/>
      <c r="I163" s="78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</row>
    <row r="164" spans="1:25" s="66" customFormat="1" ht="12">
      <c r="A164" s="96"/>
      <c r="B164" s="96"/>
      <c r="C164" s="96"/>
      <c r="D164" s="96"/>
      <c r="E164" s="96"/>
      <c r="F164" s="96"/>
      <c r="G164" s="78"/>
      <c r="H164" s="78"/>
      <c r="I164" s="78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</row>
    <row r="165" spans="1:25" s="66" customFormat="1" ht="12">
      <c r="A165" s="96"/>
      <c r="B165" s="96"/>
      <c r="C165" s="96"/>
      <c r="D165" s="96"/>
      <c r="E165" s="96"/>
      <c r="F165" s="96"/>
      <c r="G165" s="78"/>
      <c r="H165" s="78"/>
      <c r="I165" s="78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</row>
    <row r="166" spans="1:25" s="66" customFormat="1" ht="12">
      <c r="A166" s="96"/>
      <c r="B166" s="96"/>
      <c r="C166" s="96"/>
      <c r="D166" s="96"/>
      <c r="E166" s="96"/>
      <c r="F166" s="96"/>
      <c r="G166" s="78"/>
      <c r="H166" s="78"/>
      <c r="I166" s="78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</row>
    <row r="167" spans="1:25" s="66" customFormat="1" ht="12">
      <c r="A167" s="96"/>
      <c r="B167" s="96"/>
      <c r="C167" s="96"/>
      <c r="D167" s="96"/>
      <c r="E167" s="96"/>
      <c r="F167" s="96"/>
      <c r="G167" s="78"/>
      <c r="H167" s="78"/>
      <c r="I167" s="78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</row>
    <row r="168" spans="1:25" s="66" customFormat="1" ht="12">
      <c r="A168" s="96"/>
      <c r="B168" s="96"/>
      <c r="C168" s="96"/>
      <c r="D168" s="96"/>
      <c r="E168" s="96"/>
      <c r="F168" s="96"/>
      <c r="G168" s="78"/>
      <c r="H168" s="78"/>
      <c r="I168" s="78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</row>
    <row r="169" spans="1:25" s="66" customFormat="1" ht="12">
      <c r="A169" s="96"/>
      <c r="B169" s="96"/>
      <c r="C169" s="96"/>
      <c r="D169" s="96"/>
      <c r="E169" s="96"/>
      <c r="F169" s="96"/>
      <c r="G169" s="78"/>
      <c r="H169" s="78"/>
      <c r="I169" s="78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</row>
    <row r="170" spans="1:25" s="66" customFormat="1" ht="12">
      <c r="A170" s="96"/>
      <c r="B170" s="96"/>
      <c r="C170" s="96"/>
      <c r="D170" s="96"/>
      <c r="E170" s="96"/>
      <c r="F170" s="96"/>
      <c r="G170" s="78"/>
      <c r="H170" s="78"/>
      <c r="I170" s="78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</row>
    <row r="171" spans="1:25" s="66" customFormat="1" ht="12">
      <c r="A171" s="96"/>
      <c r="B171" s="96"/>
      <c r="C171" s="96"/>
      <c r="D171" s="96"/>
      <c r="E171" s="96"/>
      <c r="F171" s="96"/>
      <c r="G171" s="78"/>
      <c r="H171" s="78"/>
      <c r="I171" s="78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</row>
    <row r="172" spans="1:25" s="66" customFormat="1" ht="12">
      <c r="A172" s="96"/>
      <c r="B172" s="96"/>
      <c r="C172" s="96"/>
      <c r="D172" s="96"/>
      <c r="E172" s="96"/>
      <c r="F172" s="96"/>
      <c r="G172" s="78"/>
      <c r="H172" s="78"/>
      <c r="I172" s="78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</row>
    <row r="173" spans="1:25" s="66" customFormat="1" ht="12">
      <c r="A173" s="96"/>
      <c r="B173" s="96"/>
      <c r="C173" s="96"/>
      <c r="D173" s="96"/>
      <c r="E173" s="96"/>
      <c r="F173" s="96"/>
      <c r="G173" s="78"/>
      <c r="H173" s="78"/>
      <c r="I173" s="78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</row>
    <row r="174" spans="1:25" s="66" customFormat="1" ht="12">
      <c r="A174" s="96"/>
      <c r="B174" s="96"/>
      <c r="C174" s="96"/>
      <c r="D174" s="96"/>
      <c r="E174" s="96"/>
      <c r="F174" s="96"/>
      <c r="G174" s="78"/>
      <c r="H174" s="78"/>
      <c r="I174" s="78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</row>
    <row r="175" spans="1:25" s="66" customFormat="1" ht="12">
      <c r="A175" s="96"/>
      <c r="B175" s="96"/>
      <c r="C175" s="96"/>
      <c r="D175" s="96"/>
      <c r="E175" s="96"/>
      <c r="F175" s="96"/>
      <c r="G175" s="78"/>
      <c r="H175" s="78"/>
      <c r="I175" s="78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</row>
    <row r="176" spans="1:25" s="66" customFormat="1" ht="12">
      <c r="A176" s="96"/>
      <c r="B176" s="96"/>
      <c r="C176" s="96"/>
      <c r="D176" s="96"/>
      <c r="E176" s="96"/>
      <c r="F176" s="96"/>
      <c r="G176" s="78"/>
      <c r="H176" s="78"/>
      <c r="I176" s="78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</row>
    <row r="177" spans="1:25" s="66" customFormat="1" ht="12">
      <c r="A177" s="96"/>
      <c r="B177" s="96"/>
      <c r="C177" s="96"/>
      <c r="D177" s="96"/>
      <c r="E177" s="96"/>
      <c r="F177" s="96"/>
      <c r="G177" s="78"/>
      <c r="H177" s="78"/>
      <c r="I177" s="78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</row>
    <row r="178" spans="1:25" s="66" customFormat="1" ht="12">
      <c r="A178" s="96"/>
      <c r="B178" s="96"/>
      <c r="C178" s="96"/>
      <c r="D178" s="96"/>
      <c r="E178" s="96"/>
      <c r="F178" s="96"/>
      <c r="G178" s="78"/>
      <c r="H178" s="78"/>
      <c r="I178" s="78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</row>
    <row r="179" spans="1:25" s="66" customFormat="1" ht="12">
      <c r="A179" s="96"/>
      <c r="B179" s="96"/>
      <c r="C179" s="96"/>
      <c r="D179" s="96"/>
      <c r="E179" s="96"/>
      <c r="F179" s="96"/>
      <c r="G179" s="78"/>
      <c r="H179" s="78"/>
      <c r="I179" s="78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</row>
    <row r="180" spans="1:25" s="66" customFormat="1" ht="12">
      <c r="A180" s="96"/>
      <c r="B180" s="96"/>
      <c r="C180" s="96"/>
      <c r="D180" s="96"/>
      <c r="E180" s="96"/>
      <c r="F180" s="96"/>
      <c r="G180" s="78"/>
      <c r="H180" s="78"/>
      <c r="I180" s="78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</row>
    <row r="181" spans="1:25" s="66" customFormat="1" ht="12">
      <c r="A181" s="96"/>
      <c r="B181" s="96"/>
      <c r="C181" s="96"/>
      <c r="D181" s="96"/>
      <c r="E181" s="96"/>
      <c r="F181" s="96"/>
      <c r="G181" s="78"/>
      <c r="H181" s="78"/>
      <c r="I181" s="78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</row>
    <row r="182" spans="1:25" s="66" customFormat="1" ht="12">
      <c r="A182" s="96"/>
      <c r="B182" s="96"/>
      <c r="C182" s="96"/>
      <c r="D182" s="96"/>
      <c r="E182" s="96"/>
      <c r="F182" s="96"/>
      <c r="G182" s="78"/>
      <c r="H182" s="78"/>
      <c r="I182" s="78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</row>
    <row r="183" spans="1:25" s="66" customFormat="1" ht="12">
      <c r="A183" s="96"/>
      <c r="B183" s="96"/>
      <c r="C183" s="96"/>
      <c r="D183" s="96"/>
      <c r="E183" s="96"/>
      <c r="F183" s="96"/>
      <c r="G183" s="78"/>
      <c r="H183" s="78"/>
      <c r="I183" s="78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s="66" customFormat="1" ht="12">
      <c r="A184" s="96"/>
      <c r="B184" s="96"/>
      <c r="C184" s="96"/>
      <c r="D184" s="96"/>
      <c r="E184" s="96"/>
      <c r="F184" s="96"/>
      <c r="G184" s="78"/>
      <c r="H184" s="78"/>
      <c r="I184" s="78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</row>
    <row r="185" spans="1:25" s="66" customFormat="1" ht="12">
      <c r="A185" s="96"/>
      <c r="B185" s="96"/>
      <c r="C185" s="96"/>
      <c r="D185" s="96"/>
      <c r="E185" s="96"/>
      <c r="F185" s="96"/>
      <c r="G185" s="78"/>
      <c r="H185" s="78"/>
      <c r="I185" s="78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</row>
    <row r="186" spans="1:25" s="66" customFormat="1" ht="12">
      <c r="A186" s="96"/>
      <c r="B186" s="96"/>
      <c r="C186" s="96"/>
      <c r="D186" s="96"/>
      <c r="E186" s="96"/>
      <c r="F186" s="96"/>
      <c r="G186" s="78"/>
      <c r="H186" s="78"/>
      <c r="I186" s="78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</row>
    <row r="187" spans="1:25" s="66" customFormat="1" ht="12">
      <c r="A187" s="96"/>
      <c r="B187" s="96"/>
      <c r="C187" s="96"/>
      <c r="D187" s="96"/>
      <c r="E187" s="96"/>
      <c r="F187" s="96"/>
      <c r="G187" s="78"/>
      <c r="H187" s="78"/>
      <c r="I187" s="78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</row>
    <row r="188" spans="1:25" s="66" customFormat="1" ht="12">
      <c r="A188" s="96"/>
      <c r="B188" s="96"/>
      <c r="C188" s="96"/>
      <c r="D188" s="96"/>
      <c r="E188" s="96"/>
      <c r="F188" s="96"/>
      <c r="G188" s="78"/>
      <c r="H188" s="78"/>
      <c r="I188" s="78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</row>
    <row r="189" spans="1:25" s="66" customFormat="1" ht="12">
      <c r="A189" s="96"/>
      <c r="B189" s="96"/>
      <c r="C189" s="96"/>
      <c r="D189" s="96"/>
      <c r="E189" s="96"/>
      <c r="F189" s="96"/>
      <c r="G189" s="78"/>
      <c r="H189" s="78"/>
      <c r="I189" s="78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</row>
    <row r="190" spans="1:25" s="66" customFormat="1" ht="12">
      <c r="A190" s="96"/>
      <c r="B190" s="96"/>
      <c r="C190" s="96"/>
      <c r="D190" s="96"/>
      <c r="E190" s="96"/>
      <c r="F190" s="96"/>
      <c r="G190" s="78"/>
      <c r="H190" s="78"/>
      <c r="I190" s="78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</row>
    <row r="191" spans="1:25" s="66" customFormat="1" ht="12">
      <c r="A191" s="96"/>
      <c r="B191" s="96"/>
      <c r="C191" s="96"/>
      <c r="D191" s="96"/>
      <c r="E191" s="96"/>
      <c r="F191" s="96"/>
      <c r="G191" s="78"/>
      <c r="H191" s="78"/>
      <c r="I191" s="78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</row>
    <row r="192" spans="1:25" s="66" customFormat="1" ht="12">
      <c r="A192" s="96"/>
      <c r="B192" s="96"/>
      <c r="C192" s="96"/>
      <c r="D192" s="96"/>
      <c r="E192" s="96"/>
      <c r="F192" s="96"/>
      <c r="G192" s="78"/>
      <c r="H192" s="78"/>
      <c r="I192" s="78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</row>
    <row r="193" spans="1:25" s="66" customFormat="1" ht="12">
      <c r="A193" s="96"/>
      <c r="B193" s="96"/>
      <c r="C193" s="96"/>
      <c r="D193" s="96"/>
      <c r="E193" s="96"/>
      <c r="F193" s="96"/>
      <c r="G193" s="78"/>
      <c r="H193" s="78"/>
      <c r="I193" s="78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</row>
    <row r="194" spans="1:25" s="66" customFormat="1" ht="12">
      <c r="A194" s="96"/>
      <c r="B194" s="96"/>
      <c r="C194" s="96"/>
      <c r="D194" s="96"/>
      <c r="E194" s="96"/>
      <c r="F194" s="96"/>
      <c r="G194" s="78"/>
      <c r="H194" s="78"/>
      <c r="I194" s="78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</row>
    <row r="195" spans="1:25" s="66" customFormat="1" ht="12">
      <c r="A195" s="96"/>
      <c r="B195" s="96"/>
      <c r="C195" s="96"/>
      <c r="D195" s="96"/>
      <c r="E195" s="96"/>
      <c r="F195" s="96"/>
      <c r="G195" s="78"/>
      <c r="H195" s="78"/>
      <c r="I195" s="78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</row>
    <row r="196" spans="1:25" s="66" customFormat="1" ht="12">
      <c r="A196" s="96"/>
      <c r="B196" s="96"/>
      <c r="C196" s="96"/>
      <c r="D196" s="96"/>
      <c r="E196" s="96"/>
      <c r="F196" s="96"/>
      <c r="G196" s="78"/>
      <c r="H196" s="78"/>
      <c r="I196" s="78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</row>
    <row r="197" spans="1:25" s="66" customFormat="1" ht="12">
      <c r="A197" s="96"/>
      <c r="B197" s="96"/>
      <c r="C197" s="96"/>
      <c r="D197" s="96"/>
      <c r="E197" s="96"/>
      <c r="F197" s="96"/>
      <c r="G197" s="78"/>
      <c r="H197" s="78"/>
      <c r="I197" s="78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</row>
    <row r="198" spans="1:25" s="66" customFormat="1" ht="12">
      <c r="A198" s="96"/>
      <c r="B198" s="96"/>
      <c r="C198" s="96"/>
      <c r="D198" s="96"/>
      <c r="E198" s="96"/>
      <c r="F198" s="96"/>
      <c r="G198" s="78"/>
      <c r="H198" s="78"/>
      <c r="I198" s="78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</row>
    <row r="199" spans="1:25" s="66" customFormat="1" ht="12">
      <c r="A199" s="96"/>
      <c r="B199" s="96"/>
      <c r="C199" s="96"/>
      <c r="D199" s="96"/>
      <c r="E199" s="96"/>
      <c r="F199" s="96"/>
      <c r="G199" s="78"/>
      <c r="H199" s="78"/>
      <c r="I199" s="78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</row>
    <row r="200" spans="1:25" s="66" customFormat="1" ht="12">
      <c r="A200" s="96"/>
      <c r="B200" s="96"/>
      <c r="C200" s="96"/>
      <c r="D200" s="96"/>
      <c r="E200" s="96"/>
      <c r="F200" s="96"/>
      <c r="G200" s="78"/>
      <c r="H200" s="78"/>
      <c r="I200" s="78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</row>
    <row r="201" spans="1:25" s="66" customFormat="1" ht="12">
      <c r="A201" s="96"/>
      <c r="B201" s="96"/>
      <c r="C201" s="96"/>
      <c r="D201" s="96"/>
      <c r="E201" s="96"/>
      <c r="F201" s="96"/>
      <c r="G201" s="78"/>
      <c r="H201" s="78"/>
      <c r="I201" s="78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</row>
    <row r="202" spans="1:25" s="66" customFormat="1" ht="12">
      <c r="A202" s="96"/>
      <c r="B202" s="96"/>
      <c r="C202" s="96"/>
      <c r="D202" s="96"/>
      <c r="E202" s="96"/>
      <c r="F202" s="96"/>
      <c r="G202" s="78"/>
      <c r="H202" s="78"/>
      <c r="I202" s="78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</row>
    <row r="203" spans="1:25" s="66" customFormat="1" ht="12">
      <c r="A203" s="96"/>
      <c r="B203" s="96"/>
      <c r="C203" s="96"/>
      <c r="D203" s="96"/>
      <c r="E203" s="96"/>
      <c r="F203" s="96"/>
      <c r="G203" s="78"/>
      <c r="H203" s="78"/>
      <c r="I203" s="78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</row>
    <row r="204" spans="1:25" s="66" customFormat="1" ht="12">
      <c r="A204" s="96"/>
      <c r="B204" s="96"/>
      <c r="C204" s="96"/>
      <c r="D204" s="96"/>
      <c r="E204" s="96"/>
      <c r="F204" s="96"/>
      <c r="G204" s="78"/>
      <c r="H204" s="78"/>
      <c r="I204" s="78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</row>
    <row r="205" spans="1:25" s="66" customFormat="1" ht="12">
      <c r="A205" s="96"/>
      <c r="B205" s="96"/>
      <c r="C205" s="96"/>
      <c r="D205" s="96"/>
      <c r="E205" s="96"/>
      <c r="F205" s="96"/>
      <c r="G205" s="78"/>
      <c r="H205" s="78"/>
      <c r="I205" s="78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</row>
    <row r="206" spans="1:25" s="66" customFormat="1" ht="12">
      <c r="A206" s="96"/>
      <c r="B206" s="96"/>
      <c r="C206" s="96"/>
      <c r="D206" s="96"/>
      <c r="E206" s="96"/>
      <c r="F206" s="96"/>
      <c r="G206" s="78"/>
      <c r="H206" s="78"/>
      <c r="I206" s="78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</row>
    <row r="207" spans="1:25" s="66" customFormat="1" ht="12">
      <c r="A207" s="96"/>
      <c r="B207" s="96"/>
      <c r="C207" s="96"/>
      <c r="D207" s="96"/>
      <c r="E207" s="96"/>
      <c r="F207" s="96"/>
      <c r="G207" s="78"/>
      <c r="H207" s="78"/>
      <c r="I207" s="78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</row>
    <row r="208" spans="1:25" s="66" customFormat="1" ht="12">
      <c r="A208" s="96"/>
      <c r="B208" s="96"/>
      <c r="C208" s="96"/>
      <c r="D208" s="96"/>
      <c r="E208" s="96"/>
      <c r="F208" s="96"/>
      <c r="G208" s="78"/>
      <c r="H208" s="78"/>
      <c r="I208" s="78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</row>
    <row r="209" spans="1:25" s="66" customFormat="1" ht="12">
      <c r="A209" s="96"/>
      <c r="B209" s="96"/>
      <c r="C209" s="96"/>
      <c r="D209" s="96"/>
      <c r="E209" s="96"/>
      <c r="F209" s="96"/>
      <c r="G209" s="78"/>
      <c r="H209" s="78"/>
      <c r="I209" s="78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</row>
    <row r="210" spans="1:25" s="66" customFormat="1" ht="12">
      <c r="A210" s="96"/>
      <c r="B210" s="96"/>
      <c r="C210" s="96"/>
      <c r="D210" s="96"/>
      <c r="E210" s="96"/>
      <c r="F210" s="96"/>
      <c r="G210" s="78"/>
      <c r="H210" s="78"/>
      <c r="I210" s="78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</row>
    <row r="211" spans="1:25" s="66" customFormat="1" ht="12">
      <c r="A211" s="96"/>
      <c r="B211" s="96"/>
      <c r="C211" s="96"/>
      <c r="D211" s="96"/>
      <c r="E211" s="96"/>
      <c r="F211" s="96"/>
      <c r="G211" s="78"/>
      <c r="H211" s="78"/>
      <c r="I211" s="78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</row>
    <row r="212" spans="1:25" s="66" customFormat="1" ht="12">
      <c r="A212" s="96"/>
      <c r="B212" s="96"/>
      <c r="C212" s="96"/>
      <c r="D212" s="96"/>
      <c r="E212" s="96"/>
      <c r="F212" s="96"/>
      <c r="G212" s="78"/>
      <c r="H212" s="78"/>
      <c r="I212" s="78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</row>
    <row r="213" spans="1:25" s="66" customFormat="1" ht="12">
      <c r="A213" s="96"/>
      <c r="B213" s="96"/>
      <c r="C213" s="96"/>
      <c r="D213" s="96"/>
      <c r="E213" s="96"/>
      <c r="F213" s="96"/>
      <c r="G213" s="78"/>
      <c r="H213" s="78"/>
      <c r="I213" s="78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</row>
    <row r="214" spans="1:25" s="66" customFormat="1" ht="12">
      <c r="A214" s="96"/>
      <c r="B214" s="96"/>
      <c r="C214" s="96"/>
      <c r="D214" s="96"/>
      <c r="E214" s="96"/>
      <c r="F214" s="96"/>
      <c r="G214" s="78"/>
      <c r="H214" s="78"/>
      <c r="I214" s="78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</row>
    <row r="215" spans="1:25" s="66" customFormat="1" ht="12">
      <c r="A215" s="96"/>
      <c r="B215" s="96"/>
      <c r="C215" s="96"/>
      <c r="D215" s="96"/>
      <c r="E215" s="96"/>
      <c r="F215" s="96"/>
      <c r="G215" s="78"/>
      <c r="H215" s="78"/>
      <c r="I215" s="78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1:25" s="66" customFormat="1" ht="12">
      <c r="A216" s="96"/>
      <c r="B216" s="96"/>
      <c r="C216" s="96"/>
      <c r="D216" s="96"/>
      <c r="E216" s="96"/>
      <c r="F216" s="96"/>
      <c r="G216" s="78"/>
      <c r="H216" s="78"/>
      <c r="I216" s="78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6" customFormat="1" ht="12">
      <c r="A217" s="96"/>
      <c r="B217" s="96"/>
      <c r="C217" s="96"/>
      <c r="D217" s="96"/>
      <c r="E217" s="96"/>
      <c r="F217" s="96"/>
      <c r="G217" s="78"/>
      <c r="H217" s="78"/>
      <c r="I217" s="78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6" customFormat="1" ht="12">
      <c r="A218" s="96"/>
      <c r="B218" s="96"/>
      <c r="C218" s="96"/>
      <c r="D218" s="96"/>
      <c r="E218" s="96"/>
      <c r="F218" s="96"/>
      <c r="G218" s="78"/>
      <c r="H218" s="78"/>
      <c r="I218" s="78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</row>
    <row r="219" spans="1:25" s="66" customFormat="1" ht="12">
      <c r="A219" s="96"/>
      <c r="B219" s="96"/>
      <c r="C219" s="96"/>
      <c r="D219" s="96"/>
      <c r="E219" s="96"/>
      <c r="F219" s="96"/>
      <c r="G219" s="78"/>
      <c r="H219" s="78"/>
      <c r="I219" s="78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</row>
    <row r="220" spans="1:25" s="66" customFormat="1" ht="12">
      <c r="A220" s="96"/>
      <c r="B220" s="96"/>
      <c r="C220" s="96"/>
      <c r="D220" s="96"/>
      <c r="E220" s="96"/>
      <c r="F220" s="96"/>
      <c r="G220" s="78"/>
      <c r="H220" s="78"/>
      <c r="I220" s="78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</row>
    <row r="221" spans="1:25" s="66" customFormat="1" ht="12">
      <c r="A221" s="96"/>
      <c r="B221" s="96"/>
      <c r="C221" s="96"/>
      <c r="D221" s="96"/>
      <c r="E221" s="96"/>
      <c r="F221" s="96"/>
      <c r="G221" s="78"/>
      <c r="H221" s="78"/>
      <c r="I221" s="78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</row>
    <row r="222" spans="1:25" s="66" customFormat="1" ht="12">
      <c r="A222" s="96"/>
      <c r="B222" s="96"/>
      <c r="C222" s="96"/>
      <c r="D222" s="96"/>
      <c r="E222" s="96"/>
      <c r="F222" s="96"/>
      <c r="G222" s="78"/>
      <c r="H222" s="78"/>
      <c r="I222" s="78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</row>
    <row r="223" spans="1:25" s="66" customFormat="1" ht="12">
      <c r="A223" s="96"/>
      <c r="B223" s="96"/>
      <c r="C223" s="96"/>
      <c r="D223" s="96"/>
      <c r="E223" s="96"/>
      <c r="F223" s="96"/>
      <c r="G223" s="78"/>
      <c r="H223" s="78"/>
      <c r="I223" s="78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</row>
    <row r="224" spans="1:25" s="66" customFormat="1" ht="12">
      <c r="A224" s="96"/>
      <c r="B224" s="96"/>
      <c r="C224" s="96"/>
      <c r="D224" s="96"/>
      <c r="E224" s="96"/>
      <c r="F224" s="96"/>
      <c r="G224" s="78"/>
      <c r="H224" s="78"/>
      <c r="I224" s="78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</row>
    <row r="225" spans="1:25" s="66" customFormat="1" ht="12">
      <c r="A225" s="96"/>
      <c r="B225" s="96"/>
      <c r="C225" s="96"/>
      <c r="D225" s="96"/>
      <c r="E225" s="96"/>
      <c r="F225" s="96"/>
      <c r="G225" s="78"/>
      <c r="H225" s="78"/>
      <c r="I225" s="78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</row>
    <row r="226" spans="1:25" s="66" customFormat="1" ht="12">
      <c r="A226" s="96"/>
      <c r="B226" s="96"/>
      <c r="C226" s="96"/>
      <c r="D226" s="96"/>
      <c r="E226" s="96"/>
      <c r="F226" s="96"/>
      <c r="G226" s="78"/>
      <c r="H226" s="78"/>
      <c r="I226" s="78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</row>
    <row r="227" spans="1:25" s="66" customFormat="1" ht="12">
      <c r="A227" s="96"/>
      <c r="B227" s="96"/>
      <c r="C227" s="96"/>
      <c r="D227" s="96"/>
      <c r="E227" s="96"/>
      <c r="F227" s="96"/>
      <c r="G227" s="78"/>
      <c r="H227" s="78"/>
      <c r="I227" s="78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</row>
    <row r="228" spans="1:25" s="66" customFormat="1" ht="12">
      <c r="A228" s="96"/>
      <c r="B228" s="96"/>
      <c r="C228" s="96"/>
      <c r="D228" s="96"/>
      <c r="E228" s="96"/>
      <c r="F228" s="96"/>
      <c r="G228" s="78"/>
      <c r="H228" s="78"/>
      <c r="I228" s="78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</row>
    <row r="229" spans="1:25" s="66" customFormat="1" ht="12">
      <c r="A229" s="96"/>
      <c r="B229" s="96"/>
      <c r="C229" s="96"/>
      <c r="D229" s="96"/>
      <c r="E229" s="96"/>
      <c r="F229" s="96"/>
      <c r="G229" s="78"/>
      <c r="H229" s="78"/>
      <c r="I229" s="78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</row>
    <row r="230" spans="1:25" s="66" customFormat="1" ht="12">
      <c r="A230" s="96"/>
      <c r="B230" s="96"/>
      <c r="C230" s="96"/>
      <c r="D230" s="96"/>
      <c r="E230" s="96"/>
      <c r="F230" s="96"/>
      <c r="G230" s="78"/>
      <c r="H230" s="78"/>
      <c r="I230" s="78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</row>
    <row r="231" spans="1:25" s="66" customFormat="1" ht="12">
      <c r="A231" s="96"/>
      <c r="B231" s="96"/>
      <c r="C231" s="96"/>
      <c r="D231" s="96"/>
      <c r="E231" s="96"/>
      <c r="F231" s="96"/>
      <c r="G231" s="78"/>
      <c r="H231" s="78"/>
      <c r="I231" s="78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</row>
    <row r="232" spans="1:25" s="66" customFormat="1" ht="12">
      <c r="A232" s="96"/>
      <c r="B232" s="96"/>
      <c r="C232" s="96"/>
      <c r="D232" s="96"/>
      <c r="E232" s="96"/>
      <c r="F232" s="96"/>
      <c r="G232" s="78"/>
      <c r="H232" s="78"/>
      <c r="I232" s="78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</row>
    <row r="233" spans="1:25" s="66" customFormat="1" ht="12">
      <c r="A233" s="96"/>
      <c r="B233" s="96"/>
      <c r="C233" s="96"/>
      <c r="D233" s="96"/>
      <c r="E233" s="96"/>
      <c r="F233" s="96"/>
      <c r="G233" s="78"/>
      <c r="H233" s="78"/>
      <c r="I233" s="78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</row>
    <row r="234" spans="1:25" s="66" customFormat="1" ht="12">
      <c r="A234" s="96"/>
      <c r="B234" s="96"/>
      <c r="C234" s="96"/>
      <c r="D234" s="96"/>
      <c r="E234" s="96"/>
      <c r="F234" s="96"/>
      <c r="G234" s="78"/>
      <c r="H234" s="78"/>
      <c r="I234" s="78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</row>
    <row r="235" spans="1:25" s="66" customFormat="1" ht="12">
      <c r="A235" s="96"/>
      <c r="B235" s="96"/>
      <c r="C235" s="96"/>
      <c r="D235" s="96"/>
      <c r="E235" s="96"/>
      <c r="F235" s="96"/>
      <c r="G235" s="78"/>
      <c r="H235" s="78"/>
      <c r="I235" s="78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</row>
    <row r="236" spans="1:25" s="66" customFormat="1" ht="12">
      <c r="A236" s="96"/>
      <c r="B236" s="96"/>
      <c r="C236" s="96"/>
      <c r="D236" s="96"/>
      <c r="E236" s="96"/>
      <c r="F236" s="96"/>
      <c r="G236" s="78"/>
      <c r="H236" s="78"/>
      <c r="I236" s="78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</row>
    <row r="237" spans="1:25" s="66" customFormat="1" ht="12">
      <c r="A237" s="96"/>
      <c r="B237" s="96"/>
      <c r="C237" s="96"/>
      <c r="D237" s="96"/>
      <c r="E237" s="96"/>
      <c r="F237" s="96"/>
      <c r="G237" s="78"/>
      <c r="H237" s="78"/>
      <c r="I237" s="78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</row>
    <row r="238" spans="1:25" s="66" customFormat="1" ht="12">
      <c r="A238" s="96"/>
      <c r="B238" s="96"/>
      <c r="C238" s="96"/>
      <c r="D238" s="96"/>
      <c r="E238" s="96"/>
      <c r="F238" s="96"/>
      <c r="G238" s="78"/>
      <c r="H238" s="78"/>
      <c r="I238" s="78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</row>
    <row r="239" spans="1:25" s="66" customFormat="1" ht="12">
      <c r="A239" s="96"/>
      <c r="B239" s="96"/>
      <c r="C239" s="96"/>
      <c r="D239" s="96"/>
      <c r="E239" s="96"/>
      <c r="F239" s="96"/>
      <c r="G239" s="78"/>
      <c r="H239" s="78"/>
      <c r="I239" s="78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</row>
    <row r="240" spans="1:25" s="66" customFormat="1" ht="12">
      <c r="A240" s="96"/>
      <c r="B240" s="96"/>
      <c r="C240" s="96"/>
      <c r="D240" s="96"/>
      <c r="E240" s="96"/>
      <c r="F240" s="96"/>
      <c r="G240" s="78"/>
      <c r="H240" s="78"/>
      <c r="I240" s="78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</row>
    <row r="241" spans="1:25" s="66" customFormat="1" ht="12">
      <c r="A241" s="96"/>
      <c r="B241" s="96"/>
      <c r="C241" s="96"/>
      <c r="D241" s="96"/>
      <c r="E241" s="96"/>
      <c r="F241" s="96"/>
      <c r="G241" s="78"/>
      <c r="H241" s="78"/>
      <c r="I241" s="78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</row>
    <row r="242" spans="1:25" s="66" customFormat="1" ht="12">
      <c r="A242" s="96"/>
      <c r="B242" s="96"/>
      <c r="C242" s="96"/>
      <c r="D242" s="96"/>
      <c r="E242" s="96"/>
      <c r="F242" s="96"/>
      <c r="G242" s="78"/>
      <c r="H242" s="78"/>
      <c r="I242" s="78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</row>
    <row r="243" spans="1:25" s="66" customFormat="1" ht="12">
      <c r="A243" s="96"/>
      <c r="B243" s="96"/>
      <c r="C243" s="96"/>
      <c r="D243" s="96"/>
      <c r="E243" s="96"/>
      <c r="F243" s="96"/>
      <c r="G243" s="78"/>
      <c r="H243" s="78"/>
      <c r="I243" s="78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</row>
    <row r="244" spans="1:25" s="66" customFormat="1" ht="12">
      <c r="A244" s="96"/>
      <c r="B244" s="96"/>
      <c r="C244" s="96"/>
      <c r="D244" s="96"/>
      <c r="E244" s="96"/>
      <c r="F244" s="96"/>
      <c r="G244" s="78"/>
      <c r="H244" s="78"/>
      <c r="I244" s="78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</row>
    <row r="245" spans="1:25" s="66" customFormat="1" ht="12">
      <c r="A245" s="96"/>
      <c r="B245" s="96"/>
      <c r="C245" s="96"/>
      <c r="D245" s="96"/>
      <c r="E245" s="96"/>
      <c r="F245" s="96"/>
      <c r="G245" s="78"/>
      <c r="H245" s="78"/>
      <c r="I245" s="78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</row>
    <row r="246" spans="1:25" s="66" customFormat="1" ht="12">
      <c r="A246" s="96"/>
      <c r="B246" s="96"/>
      <c r="C246" s="96"/>
      <c r="D246" s="96"/>
      <c r="E246" s="96"/>
      <c r="F246" s="96"/>
      <c r="G246" s="78"/>
      <c r="H246" s="78"/>
      <c r="I246" s="78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</row>
    <row r="247" spans="1:25" s="66" customFormat="1" ht="12">
      <c r="A247" s="96"/>
      <c r="B247" s="96"/>
      <c r="C247" s="96"/>
      <c r="D247" s="96"/>
      <c r="E247" s="96"/>
      <c r="F247" s="96"/>
      <c r="G247" s="78"/>
      <c r="H247" s="78"/>
      <c r="I247" s="78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</row>
    <row r="248" spans="1:25" s="66" customFormat="1" ht="12">
      <c r="A248" s="96"/>
      <c r="B248" s="96"/>
      <c r="C248" s="96"/>
      <c r="D248" s="96"/>
      <c r="E248" s="96"/>
      <c r="F248" s="96"/>
      <c r="G248" s="78"/>
      <c r="H248" s="78"/>
      <c r="I248" s="78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</row>
    <row r="249" spans="1:25" s="66" customFormat="1" ht="12">
      <c r="A249" s="96"/>
      <c r="B249" s="96"/>
      <c r="C249" s="96"/>
      <c r="D249" s="96"/>
      <c r="E249" s="96"/>
      <c r="F249" s="96"/>
      <c r="G249" s="78"/>
      <c r="H249" s="78"/>
      <c r="I249" s="78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</row>
    <row r="250" spans="1:25" s="66" customFormat="1" ht="12">
      <c r="A250" s="96"/>
      <c r="B250" s="96"/>
      <c r="C250" s="96"/>
      <c r="D250" s="96"/>
      <c r="E250" s="96"/>
      <c r="F250" s="96"/>
      <c r="G250" s="78"/>
      <c r="H250" s="78"/>
      <c r="I250" s="78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</row>
    <row r="251" spans="1:25" s="66" customFormat="1" ht="12">
      <c r="A251" s="96"/>
      <c r="B251" s="96"/>
      <c r="C251" s="96"/>
      <c r="D251" s="96"/>
      <c r="E251" s="96"/>
      <c r="F251" s="96"/>
      <c r="G251" s="78"/>
      <c r="H251" s="78"/>
      <c r="I251" s="78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</row>
    <row r="252" spans="1:25" s="66" customFormat="1" ht="12">
      <c r="A252" s="96"/>
      <c r="B252" s="96"/>
      <c r="C252" s="96"/>
      <c r="D252" s="96"/>
      <c r="E252" s="96"/>
      <c r="F252" s="96"/>
      <c r="G252" s="78"/>
      <c r="H252" s="78"/>
      <c r="I252" s="78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</row>
    <row r="253" spans="1:25" s="66" customFormat="1" ht="12">
      <c r="A253" s="96"/>
      <c r="B253" s="96"/>
      <c r="C253" s="96"/>
      <c r="D253" s="96"/>
      <c r="E253" s="96"/>
      <c r="F253" s="96"/>
      <c r="G253" s="78"/>
      <c r="H253" s="78"/>
      <c r="I253" s="78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</row>
    <row r="254" spans="1:25" s="66" customFormat="1" ht="12">
      <c r="A254" s="96"/>
      <c r="B254" s="96"/>
      <c r="C254" s="96"/>
      <c r="D254" s="96"/>
      <c r="E254" s="96"/>
      <c r="F254" s="96"/>
      <c r="G254" s="78"/>
      <c r="H254" s="78"/>
      <c r="I254" s="78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</row>
    <row r="255" spans="1:25" s="66" customFormat="1" ht="12">
      <c r="A255" s="96"/>
      <c r="B255" s="96"/>
      <c r="C255" s="96"/>
      <c r="D255" s="96"/>
      <c r="E255" s="96"/>
      <c r="F255" s="96"/>
      <c r="G255" s="78"/>
      <c r="H255" s="78"/>
      <c r="I255" s="78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</row>
    <row r="256" spans="1:25" s="66" customFormat="1" ht="12">
      <c r="A256" s="96"/>
      <c r="B256" s="96"/>
      <c r="C256" s="96"/>
      <c r="D256" s="96"/>
      <c r="E256" s="96"/>
      <c r="F256" s="96"/>
      <c r="G256" s="78"/>
      <c r="H256" s="78"/>
      <c r="I256" s="78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</row>
    <row r="257" spans="1:25" s="66" customFormat="1" ht="12">
      <c r="A257" s="96"/>
      <c r="B257" s="96"/>
      <c r="C257" s="96"/>
      <c r="D257" s="96"/>
      <c r="E257" s="96"/>
      <c r="F257" s="96"/>
      <c r="G257" s="78"/>
      <c r="H257" s="78"/>
      <c r="I257" s="78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</row>
    <row r="258" spans="1:25" s="66" customFormat="1" ht="12">
      <c r="A258" s="96"/>
      <c r="B258" s="96"/>
      <c r="C258" s="96"/>
      <c r="D258" s="96"/>
      <c r="E258" s="96"/>
      <c r="F258" s="96"/>
      <c r="G258" s="78"/>
      <c r="H258" s="78"/>
      <c r="I258" s="78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</row>
    <row r="259" spans="1:25" s="66" customFormat="1" ht="12">
      <c r="A259" s="96"/>
      <c r="B259" s="96"/>
      <c r="C259" s="96"/>
      <c r="D259" s="96"/>
      <c r="E259" s="96"/>
      <c r="F259" s="96"/>
      <c r="G259" s="78"/>
      <c r="H259" s="78"/>
      <c r="I259" s="78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</row>
    <row r="260" spans="1:25" s="66" customFormat="1" ht="12">
      <c r="A260" s="96"/>
      <c r="B260" s="96"/>
      <c r="C260" s="96"/>
      <c r="D260" s="96"/>
      <c r="E260" s="96"/>
      <c r="F260" s="96"/>
      <c r="G260" s="78"/>
      <c r="H260" s="78"/>
      <c r="I260" s="78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</row>
    <row r="261" spans="1:25" s="66" customFormat="1" ht="12">
      <c r="A261" s="96"/>
      <c r="B261" s="96"/>
      <c r="C261" s="96"/>
      <c r="D261" s="96"/>
      <c r="E261" s="96"/>
      <c r="F261" s="96"/>
      <c r="G261" s="78"/>
      <c r="H261" s="78"/>
      <c r="I261" s="78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</row>
    <row r="262" spans="1:25" s="66" customFormat="1" ht="12">
      <c r="A262" s="96"/>
      <c r="B262" s="96"/>
      <c r="C262" s="96"/>
      <c r="D262" s="96"/>
      <c r="E262" s="96"/>
      <c r="F262" s="96"/>
      <c r="G262" s="78"/>
      <c r="H262" s="78"/>
      <c r="I262" s="78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</row>
    <row r="263" spans="1:25" s="66" customFormat="1" ht="12">
      <c r="A263" s="96"/>
      <c r="B263" s="96"/>
      <c r="C263" s="96"/>
      <c r="D263" s="96"/>
      <c r="E263" s="96"/>
      <c r="F263" s="96"/>
      <c r="G263" s="78"/>
      <c r="H263" s="78"/>
      <c r="I263" s="78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</row>
    <row r="264" spans="1:25" s="66" customFormat="1" ht="12">
      <c r="A264" s="96"/>
      <c r="B264" s="96"/>
      <c r="C264" s="96"/>
      <c r="D264" s="96"/>
      <c r="E264" s="96"/>
      <c r="F264" s="96"/>
      <c r="G264" s="78"/>
      <c r="H264" s="78"/>
      <c r="I264" s="78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</row>
    <row r="265" spans="1:25" s="66" customFormat="1" ht="12">
      <c r="A265" s="96"/>
      <c r="B265" s="96"/>
      <c r="C265" s="96"/>
      <c r="D265" s="96"/>
      <c r="E265" s="96"/>
      <c r="F265" s="96"/>
      <c r="G265" s="78"/>
      <c r="H265" s="78"/>
      <c r="I265" s="78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</row>
    <row r="266" spans="1:25" s="66" customFormat="1" ht="12">
      <c r="A266" s="96"/>
      <c r="B266" s="96"/>
      <c r="C266" s="96"/>
      <c r="D266" s="96"/>
      <c r="E266" s="96"/>
      <c r="F266" s="96"/>
      <c r="G266" s="78"/>
      <c r="H266" s="78"/>
      <c r="I266" s="78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</row>
    <row r="267" spans="1:25" s="66" customFormat="1" ht="12">
      <c r="A267" s="96"/>
      <c r="B267" s="96"/>
      <c r="C267" s="96"/>
      <c r="D267" s="96"/>
      <c r="E267" s="96"/>
      <c r="F267" s="96"/>
      <c r="G267" s="78"/>
      <c r="H267" s="78"/>
      <c r="I267" s="78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</row>
    <row r="268" spans="1:25" s="66" customFormat="1" ht="12">
      <c r="A268" s="96"/>
      <c r="B268" s="96"/>
      <c r="C268" s="96"/>
      <c r="D268" s="96"/>
      <c r="E268" s="96"/>
      <c r="F268" s="96"/>
      <c r="G268" s="78"/>
      <c r="H268" s="78"/>
      <c r="I268" s="78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</row>
    <row r="269" spans="1:25" s="66" customFormat="1" ht="12">
      <c r="A269" s="96"/>
      <c r="B269" s="96"/>
      <c r="C269" s="96"/>
      <c r="D269" s="96"/>
      <c r="E269" s="96"/>
      <c r="F269" s="96"/>
      <c r="G269" s="78"/>
      <c r="H269" s="78"/>
      <c r="I269" s="78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</row>
    <row r="270" spans="1:25" s="66" customFormat="1" ht="12">
      <c r="A270" s="96"/>
      <c r="B270" s="96"/>
      <c r="C270" s="96"/>
      <c r="D270" s="96"/>
      <c r="E270" s="96"/>
      <c r="F270" s="96"/>
      <c r="G270" s="78"/>
      <c r="H270" s="78"/>
      <c r="I270" s="78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</row>
    <row r="271" spans="1:25" s="66" customFormat="1" ht="12">
      <c r="A271" s="96"/>
      <c r="B271" s="96"/>
      <c r="C271" s="96"/>
      <c r="D271" s="96"/>
      <c r="E271" s="96"/>
      <c r="F271" s="96"/>
      <c r="G271" s="78"/>
      <c r="H271" s="78"/>
      <c r="I271" s="78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</row>
    <row r="272" spans="1:25" s="66" customFormat="1" ht="12">
      <c r="A272" s="96"/>
      <c r="B272" s="96"/>
      <c r="C272" s="96"/>
      <c r="D272" s="96"/>
      <c r="E272" s="96"/>
      <c r="F272" s="96"/>
      <c r="G272" s="78"/>
      <c r="H272" s="78"/>
      <c r="I272" s="78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</row>
    <row r="273" spans="1:25" s="66" customFormat="1" ht="12">
      <c r="A273" s="96"/>
      <c r="B273" s="96"/>
      <c r="C273" s="96"/>
      <c r="D273" s="96"/>
      <c r="E273" s="96"/>
      <c r="F273" s="96"/>
      <c r="G273" s="78"/>
      <c r="H273" s="78"/>
      <c r="I273" s="78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</row>
    <row r="274" spans="1:25" s="66" customFormat="1" ht="12">
      <c r="A274" s="96"/>
      <c r="B274" s="96"/>
      <c r="C274" s="96"/>
      <c r="D274" s="96"/>
      <c r="E274" s="96"/>
      <c r="F274" s="96"/>
      <c r="G274" s="78"/>
      <c r="H274" s="78"/>
      <c r="I274" s="78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</row>
    <row r="275" spans="1:25" s="66" customFormat="1" ht="12">
      <c r="A275" s="96"/>
      <c r="B275" s="96"/>
      <c r="C275" s="96"/>
      <c r="D275" s="96"/>
      <c r="E275" s="96"/>
      <c r="F275" s="96"/>
      <c r="G275" s="78"/>
      <c r="H275" s="78"/>
      <c r="I275" s="78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</row>
    <row r="276" spans="1:25" s="66" customFormat="1" ht="12">
      <c r="A276" s="96"/>
      <c r="B276" s="96"/>
      <c r="C276" s="96"/>
      <c r="D276" s="96"/>
      <c r="E276" s="96"/>
      <c r="F276" s="96"/>
      <c r="G276" s="78"/>
      <c r="H276" s="78"/>
      <c r="I276" s="78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</row>
    <row r="277" spans="1:25" s="66" customFormat="1" ht="12">
      <c r="A277" s="96"/>
      <c r="B277" s="96"/>
      <c r="C277" s="96"/>
      <c r="D277" s="96"/>
      <c r="E277" s="96"/>
      <c r="F277" s="96"/>
      <c r="G277" s="78"/>
      <c r="H277" s="78"/>
      <c r="I277" s="78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</row>
    <row r="278" spans="1:25" s="66" customFormat="1" ht="12">
      <c r="A278" s="96"/>
      <c r="B278" s="96"/>
      <c r="C278" s="96"/>
      <c r="D278" s="96"/>
      <c r="E278" s="96"/>
      <c r="F278" s="96"/>
      <c r="G278" s="78"/>
      <c r="H278" s="78"/>
      <c r="I278" s="78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</row>
    <row r="279" spans="1:25" s="66" customFormat="1" ht="12">
      <c r="A279" s="96"/>
      <c r="B279" s="96"/>
      <c r="C279" s="96"/>
      <c r="D279" s="96"/>
      <c r="E279" s="96"/>
      <c r="F279" s="96"/>
      <c r="G279" s="78"/>
      <c r="H279" s="78"/>
      <c r="I279" s="78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</row>
    <row r="280" spans="1:25" s="66" customFormat="1" ht="12">
      <c r="A280" s="96"/>
      <c r="B280" s="96"/>
      <c r="C280" s="96"/>
      <c r="D280" s="96"/>
      <c r="E280" s="96"/>
      <c r="F280" s="96"/>
      <c r="G280" s="78"/>
      <c r="H280" s="78"/>
      <c r="I280" s="78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</row>
    <row r="281" spans="1:25" s="66" customFormat="1" ht="12">
      <c r="A281" s="96"/>
      <c r="B281" s="96"/>
      <c r="C281" s="96"/>
      <c r="D281" s="96"/>
      <c r="E281" s="96"/>
      <c r="F281" s="96"/>
      <c r="G281" s="78"/>
      <c r="H281" s="78"/>
      <c r="I281" s="78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</row>
    <row r="282" spans="1:25" s="66" customFormat="1" ht="12">
      <c r="A282" s="96"/>
      <c r="B282" s="96"/>
      <c r="C282" s="96"/>
      <c r="D282" s="96"/>
      <c r="E282" s="96"/>
      <c r="F282" s="96"/>
      <c r="G282" s="78"/>
      <c r="H282" s="78"/>
      <c r="I282" s="78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</row>
    <row r="283" spans="1:25" s="66" customFormat="1" ht="12">
      <c r="A283" s="96"/>
      <c r="B283" s="96"/>
      <c r="C283" s="96"/>
      <c r="D283" s="96"/>
      <c r="E283" s="96"/>
      <c r="F283" s="96"/>
      <c r="G283" s="78"/>
      <c r="H283" s="78"/>
      <c r="I283" s="78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</row>
    <row r="284" spans="1:25" s="66" customFormat="1" ht="12">
      <c r="A284" s="96"/>
      <c r="B284" s="96"/>
      <c r="C284" s="96"/>
      <c r="D284" s="96"/>
      <c r="E284" s="96"/>
      <c r="F284" s="96"/>
      <c r="G284" s="78"/>
      <c r="H284" s="78"/>
      <c r="I284" s="78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</row>
    <row r="285" spans="1:25" s="66" customFormat="1" ht="12">
      <c r="A285" s="96"/>
      <c r="B285" s="96"/>
      <c r="C285" s="96"/>
      <c r="D285" s="96"/>
      <c r="E285" s="96"/>
      <c r="F285" s="96"/>
      <c r="G285" s="78"/>
      <c r="H285" s="78"/>
      <c r="I285" s="78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</row>
    <row r="286" spans="1:25" s="66" customFormat="1" ht="12">
      <c r="A286" s="96"/>
      <c r="B286" s="96"/>
      <c r="C286" s="96"/>
      <c r="D286" s="96"/>
      <c r="E286" s="96"/>
      <c r="F286" s="96"/>
      <c r="G286" s="78"/>
      <c r="H286" s="78"/>
      <c r="I286" s="78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</row>
    <row r="287" spans="1:25" s="66" customFormat="1" ht="12">
      <c r="A287" s="96"/>
      <c r="B287" s="96"/>
      <c r="C287" s="96"/>
      <c r="D287" s="96"/>
      <c r="E287" s="96"/>
      <c r="F287" s="96"/>
      <c r="G287" s="78"/>
      <c r="H287" s="78"/>
      <c r="I287" s="78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</row>
    <row r="288" spans="1:25" s="66" customFormat="1" ht="12">
      <c r="A288" s="96"/>
      <c r="B288" s="96"/>
      <c r="C288" s="96"/>
      <c r="D288" s="96"/>
      <c r="E288" s="96"/>
      <c r="F288" s="96"/>
      <c r="G288" s="78"/>
      <c r="H288" s="78"/>
      <c r="I288" s="78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</row>
    <row r="289" spans="1:25" s="66" customFormat="1" ht="12">
      <c r="A289" s="96"/>
      <c r="B289" s="96"/>
      <c r="C289" s="96"/>
      <c r="D289" s="96"/>
      <c r="E289" s="96"/>
      <c r="F289" s="96"/>
      <c r="G289" s="78"/>
      <c r="H289" s="78"/>
      <c r="I289" s="78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</row>
    <row r="290" spans="1:25" s="66" customFormat="1" ht="12">
      <c r="A290" s="96"/>
      <c r="B290" s="96"/>
      <c r="C290" s="96"/>
      <c r="D290" s="96"/>
      <c r="E290" s="96"/>
      <c r="F290" s="96"/>
      <c r="G290" s="78"/>
      <c r="H290" s="78"/>
      <c r="I290" s="78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</row>
    <row r="291" spans="1:25" s="66" customFormat="1" ht="12">
      <c r="A291" s="96"/>
      <c r="B291" s="96"/>
      <c r="C291" s="96"/>
      <c r="D291" s="96"/>
      <c r="E291" s="96"/>
      <c r="F291" s="96"/>
      <c r="G291" s="78"/>
      <c r="H291" s="78"/>
      <c r="I291" s="78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</row>
    <row r="292" spans="1:25" s="66" customFormat="1" ht="12">
      <c r="A292" s="96"/>
      <c r="B292" s="96"/>
      <c r="C292" s="96"/>
      <c r="D292" s="96"/>
      <c r="E292" s="96"/>
      <c r="F292" s="96"/>
      <c r="G292" s="78"/>
      <c r="H292" s="78"/>
      <c r="I292" s="78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</row>
    <row r="293" spans="1:25" s="66" customFormat="1" ht="12">
      <c r="A293" s="96"/>
      <c r="B293" s="96"/>
      <c r="C293" s="96"/>
      <c r="D293" s="96"/>
      <c r="E293" s="96"/>
      <c r="F293" s="96"/>
      <c r="G293" s="78"/>
      <c r="H293" s="78"/>
      <c r="I293" s="78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</row>
    <row r="294" spans="1:25" s="66" customFormat="1" ht="12">
      <c r="A294" s="96"/>
      <c r="B294" s="96"/>
      <c r="C294" s="96"/>
      <c r="D294" s="96"/>
      <c r="E294" s="96"/>
      <c r="F294" s="96"/>
      <c r="G294" s="78"/>
      <c r="H294" s="78"/>
      <c r="I294" s="78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</row>
    <row r="295" spans="1:25" s="66" customFormat="1" ht="12">
      <c r="A295" s="96"/>
      <c r="B295" s="96"/>
      <c r="C295" s="96"/>
      <c r="D295" s="96"/>
      <c r="E295" s="96"/>
      <c r="F295" s="96"/>
      <c r="G295" s="78"/>
      <c r="H295" s="78"/>
      <c r="I295" s="78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</row>
    <row r="296" spans="1:25" s="66" customFormat="1" ht="12">
      <c r="A296" s="96"/>
      <c r="B296" s="96"/>
      <c r="C296" s="96"/>
      <c r="D296" s="96"/>
      <c r="E296" s="96"/>
      <c r="F296" s="96"/>
      <c r="G296" s="78"/>
      <c r="H296" s="78"/>
      <c r="I296" s="78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</row>
    <row r="297" spans="1:25" s="66" customFormat="1" ht="12">
      <c r="A297" s="96"/>
      <c r="B297" s="96"/>
      <c r="C297" s="96"/>
      <c r="D297" s="96"/>
      <c r="E297" s="96"/>
      <c r="F297" s="96"/>
      <c r="G297" s="78"/>
      <c r="H297" s="78"/>
      <c r="I297" s="78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</row>
    <row r="298" spans="1:25" s="66" customFormat="1" ht="12">
      <c r="A298" s="96"/>
      <c r="B298" s="96"/>
      <c r="C298" s="96"/>
      <c r="D298" s="96"/>
      <c r="E298" s="96"/>
      <c r="F298" s="96"/>
      <c r="G298" s="78"/>
      <c r="H298" s="78"/>
      <c r="I298" s="78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</row>
    <row r="299" spans="1:25" s="66" customFormat="1" ht="12">
      <c r="A299" s="96"/>
      <c r="B299" s="96"/>
      <c r="C299" s="96"/>
      <c r="D299" s="96"/>
      <c r="E299" s="96"/>
      <c r="F299" s="96"/>
      <c r="G299" s="78"/>
      <c r="H299" s="78"/>
      <c r="I299" s="78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</row>
    <row r="300" spans="1:25" s="66" customFormat="1" ht="12">
      <c r="A300" s="96"/>
      <c r="B300" s="96"/>
      <c r="C300" s="96"/>
      <c r="D300" s="96"/>
      <c r="E300" s="96"/>
      <c r="F300" s="96"/>
      <c r="G300" s="78"/>
      <c r="H300" s="78"/>
      <c r="I300" s="78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</row>
    <row r="301" spans="1:25" s="66" customFormat="1" ht="12">
      <c r="A301" s="96"/>
      <c r="B301" s="96"/>
      <c r="C301" s="96"/>
      <c r="D301" s="96"/>
      <c r="E301" s="96"/>
      <c r="F301" s="96"/>
      <c r="G301" s="78"/>
      <c r="H301" s="78"/>
      <c r="I301" s="78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</row>
    <row r="302" spans="1:25" s="66" customFormat="1" ht="12">
      <c r="A302" s="96"/>
      <c r="B302" s="96"/>
      <c r="C302" s="96"/>
      <c r="D302" s="96"/>
      <c r="E302" s="96"/>
      <c r="F302" s="96"/>
      <c r="G302" s="78"/>
      <c r="H302" s="78"/>
      <c r="I302" s="78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</row>
    <row r="303" spans="1:25" s="66" customFormat="1" ht="12">
      <c r="A303" s="96"/>
      <c r="B303" s="96"/>
      <c r="C303" s="96"/>
      <c r="D303" s="96"/>
      <c r="E303" s="96"/>
      <c r="F303" s="96"/>
      <c r="G303" s="78"/>
      <c r="H303" s="78"/>
      <c r="I303" s="78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</row>
    <row r="304" spans="1:25" s="66" customFormat="1" ht="12">
      <c r="A304" s="96"/>
      <c r="B304" s="96"/>
      <c r="C304" s="96"/>
      <c r="D304" s="96"/>
      <c r="E304" s="96"/>
      <c r="F304" s="96"/>
      <c r="G304" s="78"/>
      <c r="H304" s="78"/>
      <c r="I304" s="78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</row>
    <row r="305" spans="1:25" s="66" customFormat="1" ht="12">
      <c r="A305" s="96"/>
      <c r="B305" s="96"/>
      <c r="C305" s="96"/>
      <c r="D305" s="96"/>
      <c r="E305" s="96"/>
      <c r="F305" s="96"/>
      <c r="G305" s="78"/>
      <c r="H305" s="78"/>
      <c r="I305" s="78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</row>
    <row r="306" spans="1:25" s="66" customFormat="1" ht="12">
      <c r="A306" s="96"/>
      <c r="B306" s="96"/>
      <c r="C306" s="96"/>
      <c r="D306" s="96"/>
      <c r="E306" s="96"/>
      <c r="F306" s="96"/>
      <c r="G306" s="78"/>
      <c r="H306" s="78"/>
      <c r="I306" s="78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</row>
    <row r="307" spans="1:25" s="66" customFormat="1" ht="12">
      <c r="A307" s="96"/>
      <c r="B307" s="96"/>
      <c r="C307" s="96"/>
      <c r="D307" s="96"/>
      <c r="E307" s="96"/>
      <c r="F307" s="96"/>
      <c r="G307" s="78"/>
      <c r="H307" s="78"/>
      <c r="I307" s="78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</row>
    <row r="308" spans="1:25" s="66" customFormat="1" ht="12">
      <c r="A308" s="96"/>
      <c r="B308" s="96"/>
      <c r="C308" s="96"/>
      <c r="D308" s="96"/>
      <c r="E308" s="96"/>
      <c r="F308" s="96"/>
      <c r="G308" s="78"/>
      <c r="H308" s="78"/>
      <c r="I308" s="78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</row>
    <row r="309" spans="1:25" s="66" customFormat="1" ht="12">
      <c r="A309" s="96"/>
      <c r="B309" s="96"/>
      <c r="C309" s="96"/>
      <c r="D309" s="96"/>
      <c r="E309" s="96"/>
      <c r="F309" s="96"/>
      <c r="G309" s="78"/>
      <c r="H309" s="78"/>
      <c r="I309" s="78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</row>
    <row r="310" spans="1:25" s="66" customFormat="1" ht="12">
      <c r="A310" s="96"/>
      <c r="B310" s="96"/>
      <c r="C310" s="96"/>
      <c r="D310" s="96"/>
      <c r="E310" s="96"/>
      <c r="F310" s="96"/>
      <c r="G310" s="78"/>
      <c r="H310" s="78"/>
      <c r="I310" s="78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</row>
    <row r="311" spans="1:25" s="66" customFormat="1" ht="12">
      <c r="A311" s="96"/>
      <c r="B311" s="96"/>
      <c r="C311" s="96"/>
      <c r="D311" s="96"/>
      <c r="E311" s="96"/>
      <c r="F311" s="96"/>
      <c r="G311" s="78"/>
      <c r="H311" s="78"/>
      <c r="I311" s="78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</row>
    <row r="312" spans="1:25" s="66" customFormat="1" ht="12">
      <c r="A312" s="96"/>
      <c r="B312" s="96"/>
      <c r="C312" s="96"/>
      <c r="D312" s="96"/>
      <c r="E312" s="96"/>
      <c r="F312" s="96"/>
      <c r="G312" s="78"/>
      <c r="H312" s="78"/>
      <c r="I312" s="78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</row>
    <row r="313" spans="1:25" s="66" customFormat="1" ht="12">
      <c r="A313" s="96"/>
      <c r="B313" s="96"/>
      <c r="C313" s="96"/>
      <c r="D313" s="96"/>
      <c r="E313" s="96"/>
      <c r="F313" s="96"/>
      <c r="G313" s="78"/>
      <c r="H313" s="78"/>
      <c r="I313" s="78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</row>
    <row r="314" spans="1:25" s="66" customFormat="1" ht="12">
      <c r="A314" s="96"/>
      <c r="B314" s="96"/>
      <c r="C314" s="96"/>
      <c r="D314" s="96"/>
      <c r="E314" s="96"/>
      <c r="F314" s="96"/>
      <c r="G314" s="78"/>
      <c r="H314" s="78"/>
      <c r="I314" s="78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</row>
    <row r="315" spans="1:25" s="66" customFormat="1" ht="12">
      <c r="A315" s="96"/>
      <c r="B315" s="96"/>
      <c r="C315" s="96"/>
      <c r="D315" s="96"/>
      <c r="E315" s="96"/>
      <c r="F315" s="96"/>
      <c r="G315" s="78"/>
      <c r="H315" s="78"/>
      <c r="I315" s="78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</row>
    <row r="316" spans="1:25" s="66" customFormat="1" ht="12">
      <c r="A316" s="96"/>
      <c r="B316" s="96"/>
      <c r="C316" s="96"/>
      <c r="D316" s="96"/>
      <c r="E316" s="96"/>
      <c r="F316" s="96"/>
      <c r="G316" s="78"/>
      <c r="H316" s="78"/>
      <c r="I316" s="78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</row>
    <row r="317" spans="1:25" s="66" customFormat="1" ht="12">
      <c r="A317" s="96"/>
      <c r="B317" s="96"/>
      <c r="C317" s="96"/>
      <c r="D317" s="96"/>
      <c r="E317" s="96"/>
      <c r="F317" s="96"/>
      <c r="G317" s="78"/>
      <c r="H317" s="78"/>
      <c r="I317" s="78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</row>
    <row r="318" spans="1:25" s="66" customFormat="1" ht="12">
      <c r="A318" s="96"/>
      <c r="B318" s="96"/>
      <c r="C318" s="96"/>
      <c r="D318" s="96"/>
      <c r="E318" s="96"/>
      <c r="F318" s="96"/>
      <c r="G318" s="78"/>
      <c r="H318" s="78"/>
      <c r="I318" s="78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</row>
    <row r="319" spans="1:25" s="66" customFormat="1" ht="12">
      <c r="A319" s="96"/>
      <c r="B319" s="96"/>
      <c r="C319" s="96"/>
      <c r="D319" s="96"/>
      <c r="E319" s="96"/>
      <c r="F319" s="96"/>
      <c r="G319" s="78"/>
      <c r="H319" s="78"/>
      <c r="I319" s="78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</row>
    <row r="320" spans="1:25" s="66" customFormat="1" ht="12">
      <c r="A320" s="96"/>
      <c r="B320" s="96"/>
      <c r="C320" s="96"/>
      <c r="D320" s="96"/>
      <c r="E320" s="96"/>
      <c r="F320" s="96"/>
      <c r="G320" s="78"/>
      <c r="H320" s="78"/>
      <c r="I320" s="78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</row>
    <row r="321" spans="1:25" s="66" customFormat="1" ht="12">
      <c r="A321" s="96"/>
      <c r="B321" s="96"/>
      <c r="C321" s="96"/>
      <c r="D321" s="96"/>
      <c r="E321" s="96"/>
      <c r="F321" s="96"/>
      <c r="G321" s="78"/>
      <c r="H321" s="78"/>
      <c r="I321" s="78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</row>
    <row r="322" spans="1:25" s="66" customFormat="1" ht="12">
      <c r="A322" s="96"/>
      <c r="B322" s="96"/>
      <c r="C322" s="96"/>
      <c r="D322" s="96"/>
      <c r="E322" s="96"/>
      <c r="F322" s="96"/>
      <c r="G322" s="78"/>
      <c r="H322" s="78"/>
      <c r="I322" s="78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</row>
    <row r="323" spans="1:25" s="66" customFormat="1" ht="12">
      <c r="A323" s="96"/>
      <c r="B323" s="96"/>
      <c r="C323" s="96"/>
      <c r="D323" s="96"/>
      <c r="E323" s="96"/>
      <c r="F323" s="96"/>
      <c r="G323" s="78"/>
      <c r="H323" s="78"/>
      <c r="I323" s="78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</row>
    <row r="324" spans="1:25" s="66" customFormat="1" ht="12">
      <c r="A324" s="96"/>
      <c r="B324" s="96"/>
      <c r="C324" s="96"/>
      <c r="D324" s="96"/>
      <c r="E324" s="96"/>
      <c r="F324" s="96"/>
      <c r="G324" s="78"/>
      <c r="H324" s="78"/>
      <c r="I324" s="78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</row>
    <row r="325" spans="1:25" s="66" customFormat="1" ht="12">
      <c r="A325" s="96"/>
      <c r="B325" s="96"/>
      <c r="C325" s="96"/>
      <c r="D325" s="96"/>
      <c r="E325" s="96"/>
      <c r="F325" s="96"/>
      <c r="G325" s="78"/>
      <c r="H325" s="78"/>
      <c r="I325" s="78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</row>
    <row r="326" spans="1:25" s="66" customFormat="1" ht="12">
      <c r="A326" s="96"/>
      <c r="B326" s="96"/>
      <c r="C326" s="96"/>
      <c r="D326" s="96"/>
      <c r="E326" s="96"/>
      <c r="F326" s="96"/>
      <c r="G326" s="78"/>
      <c r="H326" s="78"/>
      <c r="I326" s="78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</row>
    <row r="327" spans="1:25" s="66" customFormat="1" ht="12">
      <c r="A327" s="96"/>
      <c r="B327" s="96"/>
      <c r="C327" s="96"/>
      <c r="D327" s="96"/>
      <c r="E327" s="96"/>
      <c r="F327" s="96"/>
      <c r="G327" s="78"/>
      <c r="H327" s="78"/>
      <c r="I327" s="78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</row>
    <row r="328" spans="1:25" s="66" customFormat="1" ht="12">
      <c r="A328" s="96"/>
      <c r="B328" s="96"/>
      <c r="C328" s="96"/>
      <c r="D328" s="96"/>
      <c r="E328" s="96"/>
      <c r="F328" s="96"/>
      <c r="G328" s="78"/>
      <c r="H328" s="78"/>
      <c r="I328" s="78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</row>
    <row r="329" spans="1:25" s="66" customFormat="1" ht="12">
      <c r="A329" s="96"/>
      <c r="B329" s="96"/>
      <c r="C329" s="96"/>
      <c r="D329" s="96"/>
      <c r="E329" s="96"/>
      <c r="F329" s="96"/>
      <c r="G329" s="78"/>
      <c r="H329" s="78"/>
      <c r="I329" s="78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</row>
    <row r="330" spans="1:25" s="66" customFormat="1" ht="12">
      <c r="A330" s="96"/>
      <c r="B330" s="96"/>
      <c r="C330" s="96"/>
      <c r="D330" s="96"/>
      <c r="E330" s="96"/>
      <c r="F330" s="96"/>
      <c r="G330" s="78"/>
      <c r="H330" s="78"/>
      <c r="I330" s="78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</row>
    <row r="331" spans="1:25" s="66" customFormat="1" ht="12">
      <c r="A331" s="96"/>
      <c r="B331" s="96"/>
      <c r="C331" s="96"/>
      <c r="D331" s="96"/>
      <c r="E331" s="96"/>
      <c r="F331" s="96"/>
      <c r="G331" s="78"/>
      <c r="H331" s="78"/>
      <c r="I331" s="78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</row>
    <row r="332" spans="1:25" s="66" customFormat="1" ht="12">
      <c r="A332" s="96"/>
      <c r="B332" s="96"/>
      <c r="C332" s="96"/>
      <c r="D332" s="96"/>
      <c r="E332" s="96"/>
      <c r="F332" s="96"/>
      <c r="G332" s="78"/>
      <c r="H332" s="78"/>
      <c r="I332" s="78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</row>
    <row r="333" spans="1:25" s="66" customFormat="1" ht="12">
      <c r="A333" s="96"/>
      <c r="B333" s="96"/>
      <c r="C333" s="96"/>
      <c r="D333" s="96"/>
      <c r="E333" s="96"/>
      <c r="F333" s="96"/>
      <c r="G333" s="78"/>
      <c r="H333" s="78"/>
      <c r="I333" s="78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</row>
    <row r="334" spans="1:25" s="66" customFormat="1" ht="12">
      <c r="A334" s="96"/>
      <c r="B334" s="96"/>
      <c r="C334" s="96"/>
      <c r="D334" s="96"/>
      <c r="E334" s="96"/>
      <c r="F334" s="96"/>
      <c r="G334" s="78"/>
      <c r="H334" s="78"/>
      <c r="I334" s="78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</row>
    <row r="335" spans="1:25" s="66" customFormat="1" ht="12">
      <c r="A335" s="96"/>
      <c r="B335" s="96"/>
      <c r="C335" s="96"/>
      <c r="D335" s="96"/>
      <c r="E335" s="96"/>
      <c r="F335" s="96"/>
      <c r="G335" s="78"/>
      <c r="H335" s="78"/>
      <c r="I335" s="78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</row>
    <row r="336" spans="1:25" s="66" customFormat="1" ht="12">
      <c r="A336" s="96"/>
      <c r="B336" s="96"/>
      <c r="C336" s="96"/>
      <c r="D336" s="96"/>
      <c r="E336" s="96"/>
      <c r="F336" s="96"/>
      <c r="G336" s="78"/>
      <c r="H336" s="78"/>
      <c r="I336" s="78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</row>
    <row r="337" spans="1:25" s="66" customFormat="1" ht="12">
      <c r="A337" s="96"/>
      <c r="B337" s="96"/>
      <c r="C337" s="96"/>
      <c r="D337" s="96"/>
      <c r="E337" s="96"/>
      <c r="F337" s="96"/>
      <c r="G337" s="78"/>
      <c r="H337" s="78"/>
      <c r="I337" s="78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</row>
    <row r="338" spans="1:25" s="66" customFormat="1" ht="12">
      <c r="A338" s="96"/>
      <c r="B338" s="96"/>
      <c r="C338" s="96"/>
      <c r="D338" s="96"/>
      <c r="E338" s="96"/>
      <c r="F338" s="96"/>
      <c r="G338" s="78"/>
      <c r="H338" s="78"/>
      <c r="I338" s="78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</row>
    <row r="339" spans="1:25" s="66" customFormat="1" ht="12">
      <c r="A339" s="96"/>
      <c r="B339" s="96"/>
      <c r="C339" s="96"/>
      <c r="D339" s="96"/>
      <c r="E339" s="96"/>
      <c r="F339" s="96"/>
      <c r="G339" s="78"/>
      <c r="H339" s="78"/>
      <c r="I339" s="78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</row>
    <row r="340" spans="1:25" s="66" customFormat="1" ht="12">
      <c r="A340" s="96"/>
      <c r="B340" s="96"/>
      <c r="C340" s="96"/>
      <c r="D340" s="96"/>
      <c r="E340" s="96"/>
      <c r="F340" s="96"/>
      <c r="G340" s="78"/>
      <c r="H340" s="78"/>
      <c r="I340" s="78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</row>
    <row r="341" spans="1:25" s="66" customFormat="1" ht="12">
      <c r="A341" s="96"/>
      <c r="B341" s="96"/>
      <c r="C341" s="96"/>
      <c r="D341" s="96"/>
      <c r="E341" s="96"/>
      <c r="F341" s="96"/>
      <c r="G341" s="78"/>
      <c r="H341" s="78"/>
      <c r="I341" s="78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</row>
    <row r="342" spans="1:25" s="66" customFormat="1" ht="12">
      <c r="A342" s="96"/>
      <c r="B342" s="96"/>
      <c r="C342" s="96"/>
      <c r="D342" s="96"/>
      <c r="E342" s="96"/>
      <c r="F342" s="96"/>
      <c r="G342" s="78"/>
      <c r="H342" s="78"/>
      <c r="I342" s="78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</row>
    <row r="343" spans="1:25" s="66" customFormat="1" ht="12">
      <c r="A343" s="96"/>
      <c r="B343" s="96"/>
      <c r="C343" s="96"/>
      <c r="D343" s="96"/>
      <c r="E343" s="96"/>
      <c r="F343" s="96"/>
      <c r="G343" s="78"/>
      <c r="H343" s="78"/>
      <c r="I343" s="78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</row>
    <row r="344" spans="1:25" s="66" customFormat="1" ht="12">
      <c r="A344" s="96"/>
      <c r="B344" s="96"/>
      <c r="C344" s="96"/>
      <c r="D344" s="96"/>
      <c r="E344" s="96"/>
      <c r="F344" s="96"/>
      <c r="G344" s="78"/>
      <c r="H344" s="78"/>
      <c r="I344" s="78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</row>
    <row r="345" spans="1:25" s="66" customFormat="1" ht="12">
      <c r="A345" s="96"/>
      <c r="B345" s="96"/>
      <c r="C345" s="96"/>
      <c r="D345" s="96"/>
      <c r="E345" s="96"/>
      <c r="F345" s="96"/>
      <c r="G345" s="78"/>
      <c r="H345" s="78"/>
      <c r="I345" s="78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</row>
    <row r="346" spans="1:25" s="66" customFormat="1" ht="12">
      <c r="A346" s="96"/>
      <c r="B346" s="96"/>
      <c r="C346" s="96"/>
      <c r="D346" s="96"/>
      <c r="E346" s="96"/>
      <c r="F346" s="96"/>
      <c r="G346" s="78"/>
      <c r="H346" s="78"/>
      <c r="I346" s="78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</row>
    <row r="347" spans="1:25" s="66" customFormat="1" ht="12">
      <c r="A347" s="96"/>
      <c r="B347" s="96"/>
      <c r="C347" s="96"/>
      <c r="D347" s="96"/>
      <c r="E347" s="96"/>
      <c r="F347" s="96"/>
      <c r="G347" s="78"/>
      <c r="H347" s="78"/>
      <c r="I347" s="78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</row>
    <row r="348" spans="1:25" s="66" customFormat="1" ht="12">
      <c r="A348" s="96"/>
      <c r="B348" s="96"/>
      <c r="C348" s="96"/>
      <c r="D348" s="96"/>
      <c r="E348" s="96"/>
      <c r="F348" s="96"/>
      <c r="G348" s="78"/>
      <c r="H348" s="78"/>
      <c r="I348" s="78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</row>
    <row r="349" spans="1:25" s="66" customFormat="1" ht="12">
      <c r="A349" s="96"/>
      <c r="B349" s="96"/>
      <c r="C349" s="96"/>
      <c r="D349" s="96"/>
      <c r="E349" s="96"/>
      <c r="F349" s="96"/>
      <c r="G349" s="78"/>
      <c r="H349" s="78"/>
      <c r="I349" s="78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</row>
    <row r="350" spans="1:25" s="66" customFormat="1" ht="12">
      <c r="A350" s="96"/>
      <c r="B350" s="96"/>
      <c r="C350" s="96"/>
      <c r="D350" s="96"/>
      <c r="E350" s="96"/>
      <c r="F350" s="96"/>
      <c r="G350" s="78"/>
      <c r="H350" s="78"/>
      <c r="I350" s="78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</row>
    <row r="351" spans="1:25" s="66" customFormat="1" ht="12">
      <c r="A351" s="96"/>
      <c r="B351" s="96"/>
      <c r="C351" s="96"/>
      <c r="D351" s="96"/>
      <c r="E351" s="96"/>
      <c r="F351" s="96"/>
      <c r="G351" s="78"/>
      <c r="H351" s="78"/>
      <c r="I351" s="78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</row>
    <row r="352" spans="1:25" s="66" customFormat="1" ht="12">
      <c r="A352" s="96"/>
      <c r="B352" s="96"/>
      <c r="C352" s="96"/>
      <c r="D352" s="96"/>
      <c r="E352" s="96"/>
      <c r="F352" s="96"/>
      <c r="G352" s="78"/>
      <c r="H352" s="78"/>
      <c r="I352" s="78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</row>
    <row r="353" spans="1:25" s="66" customFormat="1" ht="12">
      <c r="A353" s="96"/>
      <c r="B353" s="96"/>
      <c r="C353" s="96"/>
      <c r="D353" s="96"/>
      <c r="E353" s="96"/>
      <c r="F353" s="96"/>
      <c r="G353" s="78"/>
      <c r="H353" s="78"/>
      <c r="I353" s="78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</row>
    <row r="354" spans="1:25" s="66" customFormat="1" ht="12">
      <c r="A354" s="96"/>
      <c r="B354" s="96"/>
      <c r="C354" s="96"/>
      <c r="D354" s="96"/>
      <c r="E354" s="96"/>
      <c r="F354" s="96"/>
      <c r="G354" s="78"/>
      <c r="H354" s="78"/>
      <c r="I354" s="78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</row>
    <row r="355" spans="1:25" s="66" customFormat="1" ht="12">
      <c r="A355" s="96"/>
      <c r="B355" s="96"/>
      <c r="C355" s="96"/>
      <c r="D355" s="96"/>
      <c r="E355" s="96"/>
      <c r="F355" s="96"/>
      <c r="G355" s="78"/>
      <c r="H355" s="78"/>
      <c r="I355" s="78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</row>
    <row r="356" spans="1:25" s="66" customFormat="1" ht="12">
      <c r="A356" s="96"/>
      <c r="B356" s="96"/>
      <c r="C356" s="96"/>
      <c r="D356" s="96"/>
      <c r="E356" s="96"/>
      <c r="F356" s="96"/>
      <c r="G356" s="78"/>
      <c r="H356" s="78"/>
      <c r="I356" s="78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</row>
    <row r="357" spans="1:25" s="66" customFormat="1" ht="12">
      <c r="A357" s="96"/>
      <c r="B357" s="96"/>
      <c r="C357" s="96"/>
      <c r="D357" s="96"/>
      <c r="E357" s="96"/>
      <c r="F357" s="96"/>
      <c r="G357" s="78"/>
      <c r="H357" s="78"/>
      <c r="I357" s="78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</row>
    <row r="358" spans="1:25" s="66" customFormat="1" ht="12">
      <c r="A358" s="96"/>
      <c r="B358" s="96"/>
      <c r="C358" s="96"/>
      <c r="D358" s="96"/>
      <c r="E358" s="96"/>
      <c r="F358" s="96"/>
      <c r="G358" s="78"/>
      <c r="H358" s="78"/>
      <c r="I358" s="78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</row>
    <row r="359" spans="1:25" s="66" customFormat="1" ht="12">
      <c r="A359" s="96"/>
      <c r="B359" s="96"/>
      <c r="C359" s="96"/>
      <c r="D359" s="96"/>
      <c r="E359" s="96"/>
      <c r="F359" s="96"/>
      <c r="G359" s="78"/>
      <c r="H359" s="78"/>
      <c r="I359" s="78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</row>
    <row r="360" spans="1:25" s="66" customFormat="1" ht="12">
      <c r="A360" s="96"/>
      <c r="B360" s="96"/>
      <c r="C360" s="96"/>
      <c r="D360" s="96"/>
      <c r="E360" s="96"/>
      <c r="F360" s="96"/>
      <c r="G360" s="78"/>
      <c r="H360" s="78"/>
      <c r="I360" s="78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</row>
    <row r="361" spans="1:25" s="66" customFormat="1" ht="12">
      <c r="A361" s="96"/>
      <c r="B361" s="96"/>
      <c r="C361" s="96"/>
      <c r="D361" s="96"/>
      <c r="E361" s="96"/>
      <c r="F361" s="96"/>
      <c r="G361" s="78"/>
      <c r="H361" s="78"/>
      <c r="I361" s="78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</row>
    <row r="362" spans="1:25" s="66" customFormat="1" ht="12">
      <c r="A362" s="96"/>
      <c r="B362" s="96"/>
      <c r="C362" s="96"/>
      <c r="D362" s="96"/>
      <c r="E362" s="96"/>
      <c r="F362" s="96"/>
      <c r="G362" s="78"/>
      <c r="H362" s="78"/>
      <c r="I362" s="78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</row>
    <row r="363" spans="1:25" s="66" customFormat="1" ht="12">
      <c r="A363" s="96"/>
      <c r="B363" s="96"/>
      <c r="C363" s="96"/>
      <c r="D363" s="96"/>
      <c r="E363" s="96"/>
      <c r="F363" s="96"/>
      <c r="G363" s="78"/>
      <c r="H363" s="78"/>
      <c r="I363" s="78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</row>
    <row r="364" spans="1:25" s="66" customFormat="1" ht="12">
      <c r="A364" s="96"/>
      <c r="B364" s="96"/>
      <c r="C364" s="96"/>
      <c r="D364" s="96"/>
      <c r="E364" s="96"/>
      <c r="F364" s="96"/>
      <c r="G364" s="78"/>
      <c r="H364" s="78"/>
      <c r="I364" s="78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</row>
    <row r="365" spans="1:25" s="66" customFormat="1" ht="12">
      <c r="A365" s="96"/>
      <c r="B365" s="96"/>
      <c r="C365" s="96"/>
      <c r="D365" s="96"/>
      <c r="E365" s="96"/>
      <c r="F365" s="96"/>
      <c r="G365" s="78"/>
      <c r="H365" s="78"/>
      <c r="I365" s="78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</row>
    <row r="366" spans="1:25" s="66" customFormat="1" ht="12">
      <c r="A366" s="96"/>
      <c r="B366" s="96"/>
      <c r="C366" s="96"/>
      <c r="D366" s="96"/>
      <c r="E366" s="96"/>
      <c r="F366" s="96"/>
      <c r="G366" s="78"/>
      <c r="H366" s="78"/>
      <c r="I366" s="78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</row>
    <row r="367" spans="1:25" s="66" customFormat="1" ht="12">
      <c r="A367" s="96"/>
      <c r="B367" s="96"/>
      <c r="C367" s="96"/>
      <c r="D367" s="96"/>
      <c r="E367" s="96"/>
      <c r="F367" s="96"/>
      <c r="G367" s="78"/>
      <c r="H367" s="78"/>
      <c r="I367" s="78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</row>
    <row r="368" spans="1:25" s="66" customFormat="1" ht="12">
      <c r="A368" s="96"/>
      <c r="B368" s="96"/>
      <c r="C368" s="96"/>
      <c r="D368" s="96"/>
      <c r="E368" s="96"/>
      <c r="F368" s="96"/>
      <c r="G368" s="78"/>
      <c r="H368" s="78"/>
      <c r="I368" s="78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</row>
    <row r="369" spans="1:25" s="66" customFormat="1" ht="12">
      <c r="A369" s="96"/>
      <c r="B369" s="96"/>
      <c r="C369" s="96"/>
      <c r="D369" s="96"/>
      <c r="E369" s="96"/>
      <c r="F369" s="96"/>
      <c r="G369" s="78"/>
      <c r="H369" s="78"/>
      <c r="I369" s="78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</row>
    <row r="370" spans="1:25" s="66" customFormat="1" ht="12">
      <c r="A370" s="96"/>
      <c r="B370" s="96"/>
      <c r="C370" s="96"/>
      <c r="D370" s="96"/>
      <c r="E370" s="96"/>
      <c r="F370" s="96"/>
      <c r="G370" s="78"/>
      <c r="H370" s="78"/>
      <c r="I370" s="78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</row>
    <row r="371" spans="1:25" s="66" customFormat="1" ht="12">
      <c r="A371" s="96"/>
      <c r="B371" s="96"/>
      <c r="C371" s="96"/>
      <c r="D371" s="96"/>
      <c r="E371" s="96"/>
      <c r="F371" s="96"/>
      <c r="G371" s="78"/>
      <c r="H371" s="78"/>
      <c r="I371" s="78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</row>
    <row r="372" spans="1:25" s="66" customFormat="1" ht="12">
      <c r="A372" s="96"/>
      <c r="B372" s="96"/>
      <c r="C372" s="96"/>
      <c r="D372" s="96"/>
      <c r="E372" s="96"/>
      <c r="F372" s="96"/>
      <c r="G372" s="78"/>
      <c r="H372" s="78"/>
      <c r="I372" s="78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</row>
    <row r="373" spans="1:25" s="66" customFormat="1" ht="12">
      <c r="A373" s="96"/>
      <c r="B373" s="96"/>
      <c r="C373" s="96"/>
      <c r="D373" s="96"/>
      <c r="E373" s="96"/>
      <c r="F373" s="96"/>
      <c r="G373" s="78"/>
      <c r="H373" s="78"/>
      <c r="I373" s="78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</row>
    <row r="374" spans="1:25" s="66" customFormat="1" ht="12">
      <c r="A374" s="96"/>
      <c r="B374" s="96"/>
      <c r="C374" s="96"/>
      <c r="D374" s="96"/>
      <c r="E374" s="96"/>
      <c r="F374" s="96"/>
      <c r="G374" s="78"/>
      <c r="H374" s="78"/>
      <c r="I374" s="78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</row>
    <row r="375" spans="1:25" s="66" customFormat="1" ht="12">
      <c r="A375" s="96"/>
      <c r="B375" s="96"/>
      <c r="C375" s="96"/>
      <c r="D375" s="96"/>
      <c r="E375" s="96"/>
      <c r="F375" s="96"/>
      <c r="G375" s="78"/>
      <c r="H375" s="78"/>
      <c r="I375" s="78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</row>
    <row r="376" spans="1:25" s="66" customFormat="1" ht="12">
      <c r="A376" s="96"/>
      <c r="B376" s="96"/>
      <c r="C376" s="96"/>
      <c r="D376" s="96"/>
      <c r="E376" s="96"/>
      <c r="F376" s="96"/>
      <c r="G376" s="78"/>
      <c r="H376" s="78"/>
      <c r="I376" s="78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</row>
    <row r="377" spans="1:25" s="66" customFormat="1" ht="12">
      <c r="A377" s="96"/>
      <c r="B377" s="96"/>
      <c r="C377" s="96"/>
      <c r="D377" s="96"/>
      <c r="E377" s="96"/>
      <c r="F377" s="96"/>
      <c r="G377" s="78"/>
      <c r="H377" s="78"/>
      <c r="I377" s="78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</row>
    <row r="378" spans="1:25" s="66" customFormat="1" ht="12">
      <c r="A378" s="96"/>
      <c r="B378" s="96"/>
      <c r="C378" s="96"/>
      <c r="D378" s="96"/>
      <c r="E378" s="96"/>
      <c r="F378" s="96"/>
      <c r="G378" s="78"/>
      <c r="H378" s="78"/>
      <c r="I378" s="78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</row>
    <row r="379" spans="1:25" s="66" customFormat="1" ht="12">
      <c r="A379" s="96"/>
      <c r="B379" s="96"/>
      <c r="C379" s="96"/>
      <c r="D379" s="96"/>
      <c r="E379" s="96"/>
      <c r="F379" s="96"/>
      <c r="G379" s="78"/>
      <c r="H379" s="78"/>
      <c r="I379" s="78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</row>
    <row r="380" spans="1:25" s="66" customFormat="1" ht="12">
      <c r="A380" s="96"/>
      <c r="B380" s="96"/>
      <c r="C380" s="96"/>
      <c r="D380" s="96"/>
      <c r="E380" s="96"/>
      <c r="F380" s="96"/>
      <c r="G380" s="78"/>
      <c r="H380" s="78"/>
      <c r="I380" s="78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</row>
    <row r="381" spans="1:25" s="66" customFormat="1" ht="12">
      <c r="A381" s="96"/>
      <c r="B381" s="96"/>
      <c r="C381" s="96"/>
      <c r="D381" s="96"/>
      <c r="E381" s="96"/>
      <c r="F381" s="96"/>
      <c r="G381" s="78"/>
      <c r="H381" s="78"/>
      <c r="I381" s="78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</row>
    <row r="382" spans="1:25" s="66" customFormat="1" ht="12">
      <c r="A382" s="96"/>
      <c r="B382" s="96"/>
      <c r="C382" s="96"/>
      <c r="D382" s="96"/>
      <c r="E382" s="96"/>
      <c r="F382" s="96"/>
      <c r="G382" s="78"/>
      <c r="H382" s="78"/>
      <c r="I382" s="78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</row>
    <row r="383" spans="1:25" s="66" customFormat="1" ht="12">
      <c r="A383" s="96"/>
      <c r="B383" s="96"/>
      <c r="C383" s="96"/>
      <c r="D383" s="96"/>
      <c r="E383" s="96"/>
      <c r="F383" s="96"/>
      <c r="G383" s="78"/>
      <c r="H383" s="78"/>
      <c r="I383" s="78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</row>
    <row r="384" spans="1:25" s="66" customFormat="1" ht="12">
      <c r="A384" s="96"/>
      <c r="B384" s="96"/>
      <c r="C384" s="96"/>
      <c r="D384" s="96"/>
      <c r="E384" s="96"/>
      <c r="F384" s="96"/>
      <c r="G384" s="78"/>
      <c r="H384" s="78"/>
      <c r="I384" s="78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</row>
    <row r="385" spans="1:25" s="66" customFormat="1" ht="12">
      <c r="A385" s="96"/>
      <c r="B385" s="96"/>
      <c r="C385" s="96"/>
      <c r="D385" s="96"/>
      <c r="E385" s="96"/>
      <c r="F385" s="96"/>
      <c r="G385" s="78"/>
      <c r="H385" s="78"/>
      <c r="I385" s="78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</row>
    <row r="386" spans="1:25" s="66" customFormat="1" ht="12">
      <c r="A386" s="96"/>
      <c r="B386" s="96"/>
      <c r="C386" s="96"/>
      <c r="D386" s="96"/>
      <c r="E386" s="96"/>
      <c r="F386" s="96"/>
      <c r="G386" s="78"/>
      <c r="H386" s="78"/>
      <c r="I386" s="78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</row>
    <row r="387" spans="1:25" s="66" customFormat="1" ht="12">
      <c r="A387" s="96"/>
      <c r="B387" s="96"/>
      <c r="C387" s="96"/>
      <c r="D387" s="96"/>
      <c r="E387" s="96"/>
      <c r="F387" s="96"/>
      <c r="G387" s="78"/>
      <c r="H387" s="78"/>
      <c r="I387" s="78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</row>
    <row r="388" spans="1:25" s="66" customFormat="1" ht="12">
      <c r="A388" s="96"/>
      <c r="B388" s="96"/>
      <c r="C388" s="96"/>
      <c r="D388" s="96"/>
      <c r="E388" s="96"/>
      <c r="F388" s="96"/>
      <c r="G388" s="78"/>
      <c r="H388" s="78"/>
      <c r="I388" s="78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</row>
    <row r="389" spans="1:25" s="66" customFormat="1" ht="12">
      <c r="A389" s="96"/>
      <c r="B389" s="96"/>
      <c r="C389" s="96"/>
      <c r="D389" s="96"/>
      <c r="E389" s="96"/>
      <c r="F389" s="96"/>
      <c r="G389" s="78"/>
      <c r="H389" s="78"/>
      <c r="I389" s="78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</row>
    <row r="390" spans="1:25" s="66" customFormat="1" ht="12">
      <c r="A390" s="96"/>
      <c r="B390" s="96"/>
      <c r="C390" s="96"/>
      <c r="D390" s="96"/>
      <c r="E390" s="96"/>
      <c r="F390" s="96"/>
      <c r="G390" s="78"/>
      <c r="H390" s="78"/>
      <c r="I390" s="78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</row>
    <row r="391" spans="1:25" s="66" customFormat="1" ht="12">
      <c r="A391" s="96"/>
      <c r="B391" s="96"/>
      <c r="C391" s="96"/>
      <c r="D391" s="96"/>
      <c r="E391" s="96"/>
      <c r="F391" s="96"/>
      <c r="G391" s="78"/>
      <c r="H391" s="78"/>
      <c r="I391" s="78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</row>
    <row r="392" spans="1:25" s="66" customFormat="1" ht="12">
      <c r="A392" s="96"/>
      <c r="B392" s="96"/>
      <c r="C392" s="96"/>
      <c r="D392" s="96"/>
      <c r="E392" s="96"/>
      <c r="F392" s="96"/>
      <c r="G392" s="78"/>
      <c r="H392" s="78"/>
      <c r="I392" s="78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</row>
    <row r="393" spans="1:25" s="66" customFormat="1" ht="12">
      <c r="A393" s="96"/>
      <c r="B393" s="96"/>
      <c r="C393" s="96"/>
      <c r="D393" s="96"/>
      <c r="E393" s="96"/>
      <c r="F393" s="96"/>
      <c r="G393" s="78"/>
      <c r="H393" s="78"/>
      <c r="I393" s="78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</row>
    <row r="394" spans="1:25" s="66" customFormat="1" ht="12">
      <c r="A394" s="96"/>
      <c r="B394" s="96"/>
      <c r="C394" s="96"/>
      <c r="D394" s="96"/>
      <c r="E394" s="96"/>
      <c r="F394" s="96"/>
      <c r="G394" s="78"/>
      <c r="H394" s="78"/>
      <c r="I394" s="78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</row>
    <row r="395" spans="1:25" s="66" customFormat="1" ht="12">
      <c r="A395" s="96"/>
      <c r="B395" s="96"/>
      <c r="C395" s="96"/>
      <c r="D395" s="96"/>
      <c r="E395" s="96"/>
      <c r="F395" s="96"/>
      <c r="G395" s="78"/>
      <c r="H395" s="78"/>
      <c r="I395" s="78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</row>
    <row r="396" spans="1:25" s="66" customFormat="1" ht="12">
      <c r="A396" s="96"/>
      <c r="B396" s="96"/>
      <c r="C396" s="96"/>
      <c r="D396" s="96"/>
      <c r="E396" s="96"/>
      <c r="F396" s="96"/>
      <c r="G396" s="78"/>
      <c r="H396" s="78"/>
      <c r="I396" s="78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</row>
    <row r="397" spans="1:25" s="66" customFormat="1" ht="12">
      <c r="A397" s="96"/>
      <c r="B397" s="96"/>
      <c r="C397" s="96"/>
      <c r="D397" s="96"/>
      <c r="E397" s="96"/>
      <c r="F397" s="96"/>
      <c r="G397" s="78"/>
      <c r="H397" s="78"/>
      <c r="I397" s="78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</row>
    <row r="398" spans="1:25" s="66" customFormat="1" ht="12">
      <c r="A398" s="96"/>
      <c r="B398" s="96"/>
      <c r="C398" s="96"/>
      <c r="D398" s="96"/>
      <c r="E398" s="96"/>
      <c r="F398" s="96"/>
      <c r="G398" s="78"/>
      <c r="H398" s="78"/>
      <c r="I398" s="78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</row>
    <row r="399" spans="1:25" s="66" customFormat="1" ht="12">
      <c r="A399" s="96"/>
      <c r="B399" s="96"/>
      <c r="C399" s="96"/>
      <c r="D399" s="96"/>
      <c r="E399" s="96"/>
      <c r="F399" s="96"/>
      <c r="G399" s="78"/>
      <c r="H399" s="78"/>
      <c r="I399" s="78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</row>
    <row r="400" spans="1:25" s="66" customFormat="1" ht="12">
      <c r="A400" s="96"/>
      <c r="B400" s="96"/>
      <c r="C400" s="96"/>
      <c r="D400" s="96"/>
      <c r="E400" s="96"/>
      <c r="F400" s="96"/>
      <c r="G400" s="78"/>
      <c r="H400" s="78"/>
      <c r="I400" s="78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</row>
    <row r="401" spans="1:25" s="66" customFormat="1" ht="12">
      <c r="A401" s="96"/>
      <c r="B401" s="96"/>
      <c r="C401" s="96"/>
      <c r="D401" s="96"/>
      <c r="E401" s="96"/>
      <c r="F401" s="96"/>
      <c r="G401" s="78"/>
      <c r="H401" s="78"/>
      <c r="I401" s="78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</row>
    <row r="402" spans="1:25" s="66" customFormat="1" ht="12">
      <c r="A402" s="96"/>
      <c r="B402" s="96"/>
      <c r="C402" s="96"/>
      <c r="D402" s="96"/>
      <c r="E402" s="96"/>
      <c r="F402" s="96"/>
      <c r="G402" s="78"/>
      <c r="H402" s="78"/>
      <c r="I402" s="78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</row>
    <row r="403" spans="1:25" s="66" customFormat="1" ht="12">
      <c r="A403" s="96"/>
      <c r="B403" s="96"/>
      <c r="C403" s="96"/>
      <c r="D403" s="96"/>
      <c r="E403" s="96"/>
      <c r="F403" s="96"/>
      <c r="G403" s="78"/>
      <c r="H403" s="78"/>
      <c r="I403" s="78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</row>
    <row r="404" spans="1:25" s="66" customFormat="1" ht="12">
      <c r="A404" s="96"/>
      <c r="B404" s="96"/>
      <c r="C404" s="96"/>
      <c r="D404" s="96"/>
      <c r="E404" s="96"/>
      <c r="F404" s="96"/>
      <c r="G404" s="78"/>
      <c r="H404" s="78"/>
      <c r="I404" s="78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</row>
    <row r="405" spans="1:25" s="66" customFormat="1" ht="12">
      <c r="A405" s="96"/>
      <c r="B405" s="96"/>
      <c r="C405" s="96"/>
      <c r="D405" s="96"/>
      <c r="E405" s="96"/>
      <c r="F405" s="96"/>
      <c r="G405" s="78"/>
      <c r="H405" s="78"/>
      <c r="I405" s="78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</row>
    <row r="406" spans="1:25" s="66" customFormat="1" ht="12">
      <c r="A406" s="96"/>
      <c r="B406" s="96"/>
      <c r="C406" s="96"/>
      <c r="D406" s="96"/>
      <c r="E406" s="96"/>
      <c r="F406" s="96"/>
      <c r="G406" s="78"/>
      <c r="H406" s="78"/>
      <c r="I406" s="78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</row>
    <row r="407" spans="1:25" s="66" customFormat="1" ht="12">
      <c r="A407" s="96"/>
      <c r="B407" s="96"/>
      <c r="C407" s="96"/>
      <c r="D407" s="96"/>
      <c r="E407" s="96"/>
      <c r="F407" s="96"/>
      <c r="G407" s="78"/>
      <c r="H407" s="78"/>
      <c r="I407" s="78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</row>
    <row r="408" spans="1:25" s="66" customFormat="1" ht="12">
      <c r="A408" s="96"/>
      <c r="B408" s="96"/>
      <c r="C408" s="96"/>
      <c r="D408" s="96"/>
      <c r="E408" s="96"/>
      <c r="F408" s="96"/>
      <c r="G408" s="78"/>
      <c r="H408" s="78"/>
      <c r="I408" s="78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</row>
    <row r="409" spans="1:25" s="66" customFormat="1" ht="12">
      <c r="A409" s="96"/>
      <c r="B409" s="96"/>
      <c r="C409" s="96"/>
      <c r="D409" s="96"/>
      <c r="E409" s="96"/>
      <c r="F409" s="96"/>
      <c r="G409" s="78"/>
      <c r="H409" s="78"/>
      <c r="I409" s="78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</row>
    <row r="410" spans="1:25" s="66" customFormat="1" ht="12">
      <c r="A410" s="96"/>
      <c r="B410" s="96"/>
      <c r="C410" s="96"/>
      <c r="D410" s="96"/>
      <c r="E410" s="96"/>
      <c r="F410" s="96"/>
      <c r="G410" s="78"/>
      <c r="H410" s="78"/>
      <c r="I410" s="78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</row>
    <row r="411" spans="1:25" s="66" customFormat="1" ht="12">
      <c r="A411" s="96"/>
      <c r="B411" s="96"/>
      <c r="C411" s="96"/>
      <c r="D411" s="96"/>
      <c r="E411" s="96"/>
      <c r="F411" s="96"/>
      <c r="G411" s="78"/>
      <c r="H411" s="78"/>
      <c r="I411" s="78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</row>
    <row r="412" spans="1:25" s="66" customFormat="1" ht="12">
      <c r="A412" s="96"/>
      <c r="B412" s="96"/>
      <c r="C412" s="96"/>
      <c r="D412" s="96"/>
      <c r="E412" s="96"/>
      <c r="F412" s="96"/>
      <c r="G412" s="78"/>
      <c r="H412" s="78"/>
      <c r="I412" s="78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</row>
    <row r="413" spans="1:25" s="66" customFormat="1" ht="12">
      <c r="A413" s="96"/>
      <c r="B413" s="96"/>
      <c r="C413" s="96"/>
      <c r="D413" s="96"/>
      <c r="E413" s="96"/>
      <c r="F413" s="96"/>
      <c r="G413" s="78"/>
      <c r="H413" s="78"/>
      <c r="I413" s="78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</row>
    <row r="414" spans="1:25" s="66" customFormat="1" ht="12">
      <c r="A414" s="96"/>
      <c r="B414" s="96"/>
      <c r="C414" s="96"/>
      <c r="D414" s="96"/>
      <c r="E414" s="96"/>
      <c r="F414" s="96"/>
      <c r="G414" s="78"/>
      <c r="H414" s="78"/>
      <c r="I414" s="78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</row>
    <row r="415" spans="1:25" s="66" customFormat="1" ht="12">
      <c r="A415" s="96"/>
      <c r="B415" s="96"/>
      <c r="C415" s="96"/>
      <c r="D415" s="96"/>
      <c r="E415" s="96"/>
      <c r="F415" s="96"/>
      <c r="G415" s="78"/>
      <c r="H415" s="78"/>
      <c r="I415" s="78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</row>
    <row r="416" spans="1:25" s="66" customFormat="1" ht="12">
      <c r="A416" s="96"/>
      <c r="B416" s="96"/>
      <c r="C416" s="96"/>
      <c r="D416" s="96"/>
      <c r="E416" s="96"/>
      <c r="F416" s="96"/>
      <c r="G416" s="78"/>
      <c r="H416" s="78"/>
      <c r="I416" s="78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</row>
    <row r="417" spans="1:25" s="66" customFormat="1" ht="12">
      <c r="A417" s="96"/>
      <c r="B417" s="96"/>
      <c r="C417" s="96"/>
      <c r="D417" s="96"/>
      <c r="E417" s="96"/>
      <c r="F417" s="96"/>
      <c r="G417" s="78"/>
      <c r="H417" s="78"/>
      <c r="I417" s="78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</row>
    <row r="418" spans="1:25" s="66" customFormat="1" ht="12">
      <c r="A418" s="96"/>
      <c r="B418" s="96"/>
      <c r="C418" s="96"/>
      <c r="D418" s="96"/>
      <c r="E418" s="96"/>
      <c r="F418" s="96"/>
      <c r="G418" s="78"/>
      <c r="H418" s="78"/>
      <c r="I418" s="78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</row>
    <row r="419" spans="1:25" s="66" customFormat="1" ht="12">
      <c r="A419" s="96"/>
      <c r="B419" s="96"/>
      <c r="C419" s="96"/>
      <c r="D419" s="96"/>
      <c r="E419" s="96"/>
      <c r="F419" s="96"/>
      <c r="G419" s="78"/>
      <c r="H419" s="78"/>
      <c r="I419" s="78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</row>
    <row r="420" spans="1:25" s="66" customFormat="1" ht="12">
      <c r="A420" s="96"/>
      <c r="B420" s="96"/>
      <c r="C420" s="96"/>
      <c r="D420" s="96"/>
      <c r="E420" s="96"/>
      <c r="F420" s="96"/>
      <c r="G420" s="78"/>
      <c r="H420" s="78"/>
      <c r="I420" s="78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</row>
    <row r="421" spans="1:25" s="66" customFormat="1" ht="12">
      <c r="A421" s="96"/>
      <c r="B421" s="96"/>
      <c r="C421" s="96"/>
      <c r="D421" s="96"/>
      <c r="E421" s="96"/>
      <c r="F421" s="96"/>
      <c r="G421" s="78"/>
      <c r="H421" s="78"/>
      <c r="I421" s="78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</row>
    <row r="422" spans="1:25" s="66" customFormat="1" ht="12">
      <c r="A422" s="96"/>
      <c r="B422" s="96"/>
      <c r="C422" s="96"/>
      <c r="D422" s="96"/>
      <c r="E422" s="96"/>
      <c r="F422" s="96"/>
      <c r="G422" s="78"/>
      <c r="H422" s="78"/>
      <c r="I422" s="78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</row>
    <row r="423" spans="1:25" s="66" customFormat="1" ht="12">
      <c r="A423" s="96"/>
      <c r="B423" s="96"/>
      <c r="C423" s="96"/>
      <c r="D423" s="96"/>
      <c r="E423" s="96"/>
      <c r="F423" s="96"/>
      <c r="G423" s="78"/>
      <c r="H423" s="78"/>
      <c r="I423" s="78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</row>
    <row r="424" spans="1:25" s="66" customFormat="1" ht="12">
      <c r="A424" s="96"/>
      <c r="B424" s="96"/>
      <c r="C424" s="96"/>
      <c r="D424" s="96"/>
      <c r="E424" s="96"/>
      <c r="F424" s="96"/>
      <c r="G424" s="78"/>
      <c r="H424" s="78"/>
      <c r="I424" s="78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</row>
    <row r="425" spans="1:25" s="66" customFormat="1" ht="12">
      <c r="A425" s="96"/>
      <c r="B425" s="96"/>
      <c r="C425" s="96"/>
      <c r="D425" s="96"/>
      <c r="E425" s="96"/>
      <c r="F425" s="96"/>
      <c r="G425" s="78"/>
      <c r="H425" s="78"/>
      <c r="I425" s="78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1:25" s="66" customFormat="1" ht="12">
      <c r="A426" s="96"/>
      <c r="B426" s="96"/>
      <c r="C426" s="96"/>
      <c r="D426" s="96"/>
      <c r="E426" s="96"/>
      <c r="F426" s="96"/>
      <c r="G426" s="78"/>
      <c r="H426" s="78"/>
      <c r="I426" s="78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</row>
    <row r="427" spans="1:25" s="66" customFormat="1" ht="12">
      <c r="A427" s="96"/>
      <c r="B427" s="96"/>
      <c r="C427" s="96"/>
      <c r="D427" s="96"/>
      <c r="E427" s="96"/>
      <c r="F427" s="96"/>
      <c r="G427" s="78"/>
      <c r="H427" s="78"/>
      <c r="I427" s="78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</row>
    <row r="428" spans="1:25" s="66" customFormat="1" ht="12">
      <c r="A428" s="96"/>
      <c r="B428" s="96"/>
      <c r="C428" s="96"/>
      <c r="D428" s="96"/>
      <c r="E428" s="96"/>
      <c r="F428" s="96"/>
      <c r="G428" s="78"/>
      <c r="H428" s="78"/>
      <c r="I428" s="78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</row>
    <row r="429" spans="1:25" s="66" customFormat="1" ht="12">
      <c r="A429" s="96"/>
      <c r="B429" s="96"/>
      <c r="C429" s="96"/>
      <c r="D429" s="96"/>
      <c r="E429" s="96"/>
      <c r="F429" s="96"/>
      <c r="G429" s="78"/>
      <c r="H429" s="78"/>
      <c r="I429" s="78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</row>
    <row r="430" spans="1:25" s="66" customFormat="1" ht="12">
      <c r="A430" s="96"/>
      <c r="B430" s="96"/>
      <c r="C430" s="96"/>
      <c r="D430" s="96"/>
      <c r="E430" s="96"/>
      <c r="F430" s="96"/>
      <c r="G430" s="78"/>
      <c r="H430" s="78"/>
      <c r="I430" s="78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</row>
    <row r="431" spans="1:25" s="66" customFormat="1" ht="12">
      <c r="A431" s="96"/>
      <c r="B431" s="96"/>
      <c r="C431" s="96"/>
      <c r="D431" s="96"/>
      <c r="E431" s="96"/>
      <c r="F431" s="96"/>
      <c r="G431" s="78"/>
      <c r="H431" s="78"/>
      <c r="I431" s="78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</row>
    <row r="432" spans="1:25" s="66" customFormat="1" ht="12">
      <c r="A432" s="96"/>
      <c r="B432" s="96"/>
      <c r="C432" s="96"/>
      <c r="D432" s="96"/>
      <c r="E432" s="96"/>
      <c r="F432" s="96"/>
      <c r="G432" s="78"/>
      <c r="H432" s="78"/>
      <c r="I432" s="78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</row>
    <row r="433" spans="1:25" s="66" customFormat="1" ht="12">
      <c r="A433" s="96"/>
      <c r="B433" s="96"/>
      <c r="C433" s="96"/>
      <c r="D433" s="96"/>
      <c r="E433" s="96"/>
      <c r="F433" s="96"/>
      <c r="G433" s="78"/>
      <c r="H433" s="78"/>
      <c r="I433" s="78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</row>
    <row r="434" spans="1:25" s="66" customFormat="1" ht="12">
      <c r="A434" s="96"/>
      <c r="B434" s="96"/>
      <c r="C434" s="96"/>
      <c r="D434" s="96"/>
      <c r="E434" s="96"/>
      <c r="F434" s="96"/>
      <c r="G434" s="78"/>
      <c r="H434" s="78"/>
      <c r="I434" s="78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</row>
    <row r="435" spans="1:25" s="66" customFormat="1" ht="12">
      <c r="A435" s="96"/>
      <c r="B435" s="96"/>
      <c r="C435" s="96"/>
      <c r="D435" s="96"/>
      <c r="E435" s="96"/>
      <c r="F435" s="96"/>
      <c r="G435" s="78"/>
      <c r="H435" s="78"/>
      <c r="I435" s="78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</row>
    <row r="436" spans="1:25" s="66" customFormat="1" ht="12">
      <c r="A436" s="96"/>
      <c r="B436" s="96"/>
      <c r="C436" s="96"/>
      <c r="D436" s="96"/>
      <c r="E436" s="96"/>
      <c r="F436" s="96"/>
      <c r="G436" s="78"/>
      <c r="H436" s="78"/>
      <c r="I436" s="78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</row>
    <row r="437" spans="1:25" s="66" customFormat="1" ht="12">
      <c r="A437" s="96"/>
      <c r="B437" s="96"/>
      <c r="C437" s="96"/>
      <c r="D437" s="96"/>
      <c r="E437" s="96"/>
      <c r="F437" s="96"/>
      <c r="G437" s="78"/>
      <c r="H437" s="78"/>
      <c r="I437" s="78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</row>
    <row r="438" spans="1:25" s="66" customFormat="1" ht="12">
      <c r="A438" s="96"/>
      <c r="B438" s="96"/>
      <c r="C438" s="96"/>
      <c r="D438" s="96"/>
      <c r="E438" s="96"/>
      <c r="F438" s="96"/>
      <c r="G438" s="78"/>
      <c r="H438" s="78"/>
      <c r="I438" s="78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</row>
    <row r="439" spans="1:25" s="66" customFormat="1" ht="12">
      <c r="A439" s="96"/>
      <c r="B439" s="96"/>
      <c r="C439" s="96"/>
      <c r="D439" s="96"/>
      <c r="E439" s="96"/>
      <c r="F439" s="96"/>
      <c r="G439" s="78"/>
      <c r="H439" s="78"/>
      <c r="I439" s="78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</row>
    <row r="440" spans="1:25" s="66" customFormat="1" ht="12">
      <c r="A440" s="96"/>
      <c r="B440" s="96"/>
      <c r="C440" s="96"/>
      <c r="D440" s="96"/>
      <c r="E440" s="96"/>
      <c r="F440" s="96"/>
      <c r="G440" s="78"/>
      <c r="H440" s="78"/>
      <c r="I440" s="78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</row>
    <row r="441" spans="1:25" s="66" customFormat="1" ht="12">
      <c r="A441" s="96"/>
      <c r="B441" s="96"/>
      <c r="C441" s="96"/>
      <c r="D441" s="96"/>
      <c r="E441" s="96"/>
      <c r="F441" s="96"/>
      <c r="G441" s="78"/>
      <c r="H441" s="78"/>
      <c r="I441" s="78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</row>
    <row r="442" spans="1:25" s="66" customFormat="1" ht="12">
      <c r="A442" s="96"/>
      <c r="B442" s="96"/>
      <c r="C442" s="96"/>
      <c r="D442" s="96"/>
      <c r="E442" s="96"/>
      <c r="F442" s="96"/>
      <c r="G442" s="78"/>
      <c r="H442" s="78"/>
      <c r="I442" s="78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</row>
    <row r="443" spans="1:25" s="66" customFormat="1" ht="12">
      <c r="A443" s="96"/>
      <c r="B443" s="96"/>
      <c r="C443" s="96"/>
      <c r="D443" s="96"/>
      <c r="E443" s="96"/>
      <c r="F443" s="96"/>
      <c r="G443" s="78"/>
      <c r="H443" s="78"/>
      <c r="I443" s="78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</row>
    <row r="444" spans="1:25" s="66" customFormat="1" ht="12">
      <c r="A444" s="96"/>
      <c r="B444" s="96"/>
      <c r="C444" s="96"/>
      <c r="D444" s="96"/>
      <c r="E444" s="96"/>
      <c r="F444" s="96"/>
      <c r="G444" s="78"/>
      <c r="H444" s="78"/>
      <c r="I444" s="78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</row>
    <row r="445" spans="1:25" s="66" customFormat="1" ht="12">
      <c r="A445" s="96"/>
      <c r="B445" s="96"/>
      <c r="C445" s="96"/>
      <c r="D445" s="96"/>
      <c r="E445" s="96"/>
      <c r="F445" s="96"/>
      <c r="G445" s="78"/>
      <c r="H445" s="78"/>
      <c r="I445" s="78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</row>
    <row r="446" spans="1:25" s="66" customFormat="1" ht="12">
      <c r="A446" s="96"/>
      <c r="B446" s="96"/>
      <c r="C446" s="96"/>
      <c r="D446" s="96"/>
      <c r="E446" s="96"/>
      <c r="F446" s="96"/>
      <c r="G446" s="78"/>
      <c r="H446" s="78"/>
      <c r="I446" s="78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</row>
    <row r="447" spans="1:25" s="66" customFormat="1" ht="12">
      <c r="A447" s="96"/>
      <c r="B447" s="96"/>
      <c r="C447" s="96"/>
      <c r="D447" s="96"/>
      <c r="E447" s="96"/>
      <c r="F447" s="96"/>
      <c r="G447" s="78"/>
      <c r="H447" s="78"/>
      <c r="I447" s="78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</row>
    <row r="448" spans="1:25" s="66" customFormat="1" ht="12">
      <c r="A448" s="96"/>
      <c r="B448" s="96"/>
      <c r="C448" s="96"/>
      <c r="D448" s="96"/>
      <c r="E448" s="96"/>
      <c r="F448" s="96"/>
      <c r="G448" s="78"/>
      <c r="H448" s="78"/>
      <c r="I448" s="78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</row>
    <row r="449" spans="1:25" s="66" customFormat="1" ht="12">
      <c r="A449" s="96"/>
      <c r="B449" s="96"/>
      <c r="C449" s="96"/>
      <c r="D449" s="96"/>
      <c r="E449" s="96"/>
      <c r="F449" s="96"/>
      <c r="G449" s="78"/>
      <c r="H449" s="78"/>
      <c r="I449" s="78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</row>
    <row r="450" spans="1:25" s="66" customFormat="1" ht="12">
      <c r="A450" s="96"/>
      <c r="B450" s="96"/>
      <c r="C450" s="96"/>
      <c r="D450" s="96"/>
      <c r="E450" s="96"/>
      <c r="F450" s="96"/>
      <c r="G450" s="78"/>
      <c r="H450" s="78"/>
      <c r="I450" s="78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</row>
    <row r="451" spans="1:25" s="66" customFormat="1" ht="12">
      <c r="A451" s="96"/>
      <c r="B451" s="96"/>
      <c r="C451" s="96"/>
      <c r="D451" s="96"/>
      <c r="E451" s="96"/>
      <c r="F451" s="96"/>
      <c r="G451" s="78"/>
      <c r="H451" s="78"/>
      <c r="I451" s="78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</row>
    <row r="452" spans="1:25" s="66" customFormat="1" ht="12">
      <c r="A452" s="96"/>
      <c r="B452" s="96"/>
      <c r="C452" s="96"/>
      <c r="D452" s="96"/>
      <c r="E452" s="96"/>
      <c r="F452" s="96"/>
      <c r="G452" s="78"/>
      <c r="H452" s="78"/>
      <c r="I452" s="78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</row>
    <row r="453" spans="1:25" s="66" customFormat="1" ht="12">
      <c r="A453" s="96"/>
      <c r="B453" s="96"/>
      <c r="C453" s="96"/>
      <c r="D453" s="96"/>
      <c r="E453" s="96"/>
      <c r="F453" s="96"/>
      <c r="G453" s="78"/>
      <c r="H453" s="78"/>
      <c r="I453" s="78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</row>
    <row r="454" spans="1:25" s="66" customFormat="1" ht="12">
      <c r="A454" s="96"/>
      <c r="B454" s="96"/>
      <c r="C454" s="96"/>
      <c r="D454" s="96"/>
      <c r="E454" s="96"/>
      <c r="F454" s="96"/>
      <c r="G454" s="78"/>
      <c r="H454" s="78"/>
      <c r="I454" s="78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</row>
    <row r="455" spans="1:25" s="66" customFormat="1" ht="12">
      <c r="A455" s="96"/>
      <c r="B455" s="96"/>
      <c r="C455" s="96"/>
      <c r="D455" s="96"/>
      <c r="E455" s="96"/>
      <c r="F455" s="96"/>
      <c r="G455" s="78"/>
      <c r="H455" s="78"/>
      <c r="I455" s="78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</row>
    <row r="456" spans="1:25" s="66" customFormat="1" ht="12">
      <c r="A456" s="96"/>
      <c r="B456" s="96"/>
      <c r="C456" s="96"/>
      <c r="D456" s="96"/>
      <c r="E456" s="96"/>
      <c r="F456" s="96"/>
      <c r="G456" s="78"/>
      <c r="H456" s="78"/>
      <c r="I456" s="78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</row>
    <row r="457" spans="1:25" s="66" customFormat="1" ht="12">
      <c r="A457" s="96"/>
      <c r="B457" s="96"/>
      <c r="C457" s="96"/>
      <c r="D457" s="96"/>
      <c r="E457" s="96"/>
      <c r="F457" s="96"/>
      <c r="G457" s="78"/>
      <c r="H457" s="78"/>
      <c r="I457" s="78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</row>
    <row r="458" spans="1:25" s="66" customFormat="1" ht="12">
      <c r="A458" s="96"/>
      <c r="B458" s="96"/>
      <c r="C458" s="96"/>
      <c r="D458" s="96"/>
      <c r="E458" s="96"/>
      <c r="F458" s="96"/>
      <c r="G458" s="78"/>
      <c r="H458" s="78"/>
      <c r="I458" s="78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</row>
    <row r="459" spans="1:25" s="66" customFormat="1" ht="12">
      <c r="A459" s="96"/>
      <c r="B459" s="96"/>
      <c r="C459" s="96"/>
      <c r="D459" s="96"/>
      <c r="E459" s="96"/>
      <c r="F459" s="96"/>
      <c r="G459" s="78"/>
      <c r="H459" s="78"/>
      <c r="I459" s="78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</row>
    <row r="460" spans="1:25" s="66" customFormat="1" ht="12">
      <c r="A460" s="96"/>
      <c r="B460" s="96"/>
      <c r="C460" s="96"/>
      <c r="D460" s="96"/>
      <c r="E460" s="96"/>
      <c r="F460" s="96"/>
      <c r="G460" s="78"/>
      <c r="H460" s="78"/>
      <c r="I460" s="78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</row>
    <row r="461" spans="1:25" s="66" customFormat="1" ht="12">
      <c r="A461" s="96"/>
      <c r="B461" s="96"/>
      <c r="C461" s="96"/>
      <c r="D461" s="96"/>
      <c r="E461" s="96"/>
      <c r="F461" s="96"/>
      <c r="G461" s="78"/>
      <c r="H461" s="78"/>
      <c r="I461" s="78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</row>
    <row r="462" spans="1:25" s="66" customFormat="1" ht="12">
      <c r="A462" s="96"/>
      <c r="B462" s="96"/>
      <c r="C462" s="96"/>
      <c r="D462" s="96"/>
      <c r="E462" s="96"/>
      <c r="F462" s="96"/>
      <c r="G462" s="78"/>
      <c r="H462" s="78"/>
      <c r="I462" s="78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</row>
    <row r="463" spans="1:25" s="66" customFormat="1" ht="12">
      <c r="A463" s="96"/>
      <c r="B463" s="96"/>
      <c r="C463" s="96"/>
      <c r="D463" s="96"/>
      <c r="E463" s="96"/>
      <c r="F463" s="96"/>
      <c r="G463" s="78"/>
      <c r="H463" s="78"/>
      <c r="I463" s="78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</row>
    <row r="464" spans="1:25" s="66" customFormat="1" ht="12">
      <c r="A464" s="96"/>
      <c r="B464" s="96"/>
      <c r="C464" s="96"/>
      <c r="D464" s="96"/>
      <c r="E464" s="96"/>
      <c r="F464" s="96"/>
      <c r="G464" s="78"/>
      <c r="H464" s="78"/>
      <c r="I464" s="78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</row>
    <row r="465" spans="1:25" s="66" customFormat="1" ht="12">
      <c r="A465" s="96"/>
      <c r="B465" s="96"/>
      <c r="C465" s="96"/>
      <c r="D465" s="96"/>
      <c r="E465" s="96"/>
      <c r="F465" s="96"/>
      <c r="G465" s="78"/>
      <c r="H465" s="78"/>
      <c r="I465" s="78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</row>
    <row r="466" spans="1:25" s="66" customFormat="1" ht="12">
      <c r="A466" s="96"/>
      <c r="B466" s="96"/>
      <c r="C466" s="96"/>
      <c r="D466" s="96"/>
      <c r="E466" s="96"/>
      <c r="F466" s="96"/>
      <c r="G466" s="78"/>
      <c r="H466" s="78"/>
      <c r="I466" s="78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</row>
    <row r="467" spans="1:25" s="66" customFormat="1" ht="12">
      <c r="A467" s="96"/>
      <c r="B467" s="96"/>
      <c r="C467" s="96"/>
      <c r="D467" s="96"/>
      <c r="E467" s="96"/>
      <c r="F467" s="96"/>
      <c r="G467" s="78"/>
      <c r="H467" s="78"/>
      <c r="I467" s="78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</row>
    <row r="468" spans="1:25" s="66" customFormat="1" ht="12">
      <c r="A468" s="96"/>
      <c r="B468" s="96"/>
      <c r="C468" s="96"/>
      <c r="D468" s="96"/>
      <c r="E468" s="96"/>
      <c r="F468" s="96"/>
      <c r="G468" s="78"/>
      <c r="H468" s="78"/>
      <c r="I468" s="78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</row>
    <row r="469" spans="1:25" s="66" customFormat="1" ht="12">
      <c r="A469" s="96"/>
      <c r="B469" s="96"/>
      <c r="C469" s="96"/>
      <c r="D469" s="96"/>
      <c r="E469" s="96"/>
      <c r="F469" s="96"/>
      <c r="G469" s="78"/>
      <c r="H469" s="78"/>
      <c r="I469" s="78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</row>
    <row r="470" spans="1:25" s="66" customFormat="1" ht="12">
      <c r="A470" s="96"/>
      <c r="B470" s="96"/>
      <c r="C470" s="96"/>
      <c r="D470" s="96"/>
      <c r="E470" s="96"/>
      <c r="F470" s="96"/>
      <c r="G470" s="78"/>
      <c r="H470" s="78"/>
      <c r="I470" s="78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</row>
    <row r="471" spans="1:25" s="66" customFormat="1" ht="12">
      <c r="A471" s="96"/>
      <c r="B471" s="96"/>
      <c r="C471" s="96"/>
      <c r="D471" s="96"/>
      <c r="E471" s="96"/>
      <c r="F471" s="96"/>
      <c r="G471" s="78"/>
      <c r="H471" s="78"/>
      <c r="I471" s="78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</row>
    <row r="472" spans="1:25" s="66" customFormat="1" ht="12">
      <c r="A472" s="96"/>
      <c r="B472" s="96"/>
      <c r="C472" s="96"/>
      <c r="D472" s="96"/>
      <c r="E472" s="96"/>
      <c r="F472" s="96"/>
      <c r="G472" s="78"/>
      <c r="H472" s="78"/>
      <c r="I472" s="78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</row>
    <row r="473" spans="1:25" s="66" customFormat="1" ht="12">
      <c r="A473" s="96"/>
      <c r="B473" s="96"/>
      <c r="C473" s="96"/>
      <c r="D473" s="96"/>
      <c r="E473" s="96"/>
      <c r="F473" s="96"/>
      <c r="G473" s="78"/>
      <c r="H473" s="78"/>
      <c r="I473" s="78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</row>
    <row r="474" spans="1:25" s="66" customFormat="1" ht="12">
      <c r="A474" s="96"/>
      <c r="B474" s="96"/>
      <c r="C474" s="96"/>
      <c r="D474" s="96"/>
      <c r="E474" s="96"/>
      <c r="F474" s="96"/>
      <c r="G474" s="78"/>
      <c r="H474" s="78"/>
      <c r="I474" s="78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</row>
    <row r="475" spans="1:25" s="66" customFormat="1" ht="12">
      <c r="A475" s="96"/>
      <c r="B475" s="96"/>
      <c r="C475" s="96"/>
      <c r="D475" s="96"/>
      <c r="E475" s="96"/>
      <c r="F475" s="96"/>
      <c r="G475" s="78"/>
      <c r="H475" s="78"/>
      <c r="I475" s="78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</row>
    <row r="476" spans="1:25" s="66" customFormat="1" ht="12">
      <c r="A476" s="96"/>
      <c r="B476" s="96"/>
      <c r="C476" s="96"/>
      <c r="D476" s="96"/>
      <c r="E476" s="96"/>
      <c r="F476" s="96"/>
      <c r="G476" s="78"/>
      <c r="H476" s="78"/>
      <c r="I476" s="78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</row>
    <row r="477" spans="1:25" s="66" customFormat="1" ht="12">
      <c r="A477" s="96"/>
      <c r="B477" s="96"/>
      <c r="C477" s="96"/>
      <c r="D477" s="96"/>
      <c r="E477" s="96"/>
      <c r="F477" s="96"/>
      <c r="G477" s="78"/>
      <c r="H477" s="78"/>
      <c r="I477" s="78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</row>
    <row r="478" spans="1:25" s="66" customFormat="1" ht="12">
      <c r="A478" s="96"/>
      <c r="B478" s="96"/>
      <c r="C478" s="96"/>
      <c r="D478" s="96"/>
      <c r="E478" s="96"/>
      <c r="F478" s="96"/>
      <c r="G478" s="78"/>
      <c r="H478" s="78"/>
      <c r="I478" s="78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</row>
    <row r="479" spans="1:25" s="66" customFormat="1" ht="12">
      <c r="A479" s="96"/>
      <c r="B479" s="96"/>
      <c r="C479" s="96"/>
      <c r="D479" s="96"/>
      <c r="E479" s="96"/>
      <c r="F479" s="96"/>
      <c r="G479" s="78"/>
      <c r="H479" s="78"/>
      <c r="I479" s="78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</row>
    <row r="480" spans="1:25" s="66" customFormat="1" ht="12">
      <c r="A480" s="96"/>
      <c r="B480" s="96"/>
      <c r="C480" s="96"/>
      <c r="D480" s="96"/>
      <c r="E480" s="96"/>
      <c r="F480" s="96"/>
      <c r="G480" s="78"/>
      <c r="H480" s="78"/>
      <c r="I480" s="78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</row>
    <row r="481" spans="1:25" s="66" customFormat="1" ht="12">
      <c r="A481" s="96"/>
      <c r="B481" s="96"/>
      <c r="C481" s="96"/>
      <c r="D481" s="96"/>
      <c r="E481" s="96"/>
      <c r="F481" s="96"/>
      <c r="G481" s="78"/>
      <c r="H481" s="78"/>
      <c r="I481" s="78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</row>
    <row r="482" spans="1:25" s="66" customFormat="1" ht="12">
      <c r="A482" s="96"/>
      <c r="B482" s="96"/>
      <c r="C482" s="96"/>
      <c r="D482" s="96"/>
      <c r="E482" s="96"/>
      <c r="F482" s="96"/>
      <c r="G482" s="78"/>
      <c r="H482" s="78"/>
      <c r="I482" s="78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</row>
    <row r="483" spans="1:25" s="66" customFormat="1" ht="12">
      <c r="A483" s="96"/>
      <c r="B483" s="96"/>
      <c r="C483" s="96"/>
      <c r="D483" s="96"/>
      <c r="E483" s="96"/>
      <c r="F483" s="96"/>
      <c r="G483" s="78"/>
      <c r="H483" s="78"/>
      <c r="I483" s="78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</row>
    <row r="484" spans="1:25" s="66" customFormat="1" ht="12">
      <c r="A484" s="96"/>
      <c r="B484" s="96"/>
      <c r="C484" s="96"/>
      <c r="D484" s="96"/>
      <c r="E484" s="96"/>
      <c r="F484" s="96"/>
      <c r="G484" s="78"/>
      <c r="H484" s="78"/>
      <c r="I484" s="78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</row>
    <row r="485" spans="1:25" s="66" customFormat="1" ht="12">
      <c r="A485" s="96"/>
      <c r="B485" s="96"/>
      <c r="C485" s="96"/>
      <c r="D485" s="96"/>
      <c r="E485" s="96"/>
      <c r="F485" s="96"/>
      <c r="G485" s="78"/>
      <c r="H485" s="78"/>
      <c r="I485" s="78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</row>
    <row r="486" spans="1:25" s="66" customFormat="1" ht="12">
      <c r="A486" s="96"/>
      <c r="B486" s="96"/>
      <c r="C486" s="96"/>
      <c r="D486" s="96"/>
      <c r="E486" s="96"/>
      <c r="F486" s="96"/>
      <c r="G486" s="78"/>
      <c r="H486" s="78"/>
      <c r="I486" s="78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</row>
    <row r="487" spans="1:25" s="66" customFormat="1" ht="12">
      <c r="A487" s="96"/>
      <c r="B487" s="96"/>
      <c r="C487" s="96"/>
      <c r="D487" s="96"/>
      <c r="E487" s="96"/>
      <c r="F487" s="96"/>
      <c r="G487" s="78"/>
      <c r="H487" s="78"/>
      <c r="I487" s="78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</row>
    <row r="488" spans="1:25" s="66" customFormat="1" ht="12">
      <c r="A488" s="96"/>
      <c r="B488" s="96"/>
      <c r="C488" s="96"/>
      <c r="D488" s="96"/>
      <c r="E488" s="96"/>
      <c r="F488" s="96"/>
      <c r="G488" s="78"/>
      <c r="H488" s="78"/>
      <c r="I488" s="78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</row>
    <row r="489" spans="1:25" s="66" customFormat="1" ht="12">
      <c r="A489" s="96"/>
      <c r="B489" s="96"/>
      <c r="C489" s="96"/>
      <c r="D489" s="96"/>
      <c r="E489" s="96"/>
      <c r="F489" s="96"/>
      <c r="G489" s="78"/>
      <c r="H489" s="78"/>
      <c r="I489" s="78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</row>
    <row r="490" spans="1:25" s="66" customFormat="1" ht="12">
      <c r="A490" s="96"/>
      <c r="B490" s="96"/>
      <c r="C490" s="96"/>
      <c r="D490" s="96"/>
      <c r="E490" s="96"/>
      <c r="F490" s="96"/>
      <c r="G490" s="78"/>
      <c r="H490" s="78"/>
      <c r="I490" s="78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</row>
    <row r="491" spans="1:25" s="66" customFormat="1" ht="12">
      <c r="A491" s="96"/>
      <c r="B491" s="96"/>
      <c r="C491" s="96"/>
      <c r="D491" s="96"/>
      <c r="E491" s="96"/>
      <c r="F491" s="96"/>
      <c r="G491" s="78"/>
      <c r="H491" s="78"/>
      <c r="I491" s="78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</row>
    <row r="492" spans="1:25" s="66" customFormat="1" ht="12">
      <c r="A492" s="96"/>
      <c r="B492" s="96"/>
      <c r="C492" s="96"/>
      <c r="D492" s="96"/>
      <c r="E492" s="96"/>
      <c r="F492" s="96"/>
      <c r="G492" s="78"/>
      <c r="H492" s="78"/>
      <c r="I492" s="78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</row>
    <row r="493" spans="1:25" s="66" customFormat="1" ht="12">
      <c r="A493" s="96"/>
      <c r="B493" s="96"/>
      <c r="C493" s="96"/>
      <c r="D493" s="96"/>
      <c r="E493" s="96"/>
      <c r="F493" s="96"/>
      <c r="G493" s="78"/>
      <c r="H493" s="78"/>
      <c r="I493" s="78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</row>
    <row r="494" spans="1:25" s="66" customFormat="1" ht="12">
      <c r="A494" s="96"/>
      <c r="B494" s="96"/>
      <c r="C494" s="96"/>
      <c r="D494" s="96"/>
      <c r="E494" s="96"/>
      <c r="F494" s="96"/>
      <c r="G494" s="78"/>
      <c r="H494" s="78"/>
      <c r="I494" s="78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</row>
    <row r="495" spans="1:25" s="66" customFormat="1" ht="12">
      <c r="A495" s="96"/>
      <c r="B495" s="96"/>
      <c r="C495" s="96"/>
      <c r="D495" s="96"/>
      <c r="E495" s="96"/>
      <c r="F495" s="96"/>
      <c r="G495" s="78"/>
      <c r="H495" s="78"/>
      <c r="I495" s="78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</row>
    <row r="496" spans="1:25" s="66" customFormat="1" ht="12">
      <c r="A496" s="96"/>
      <c r="B496" s="96"/>
      <c r="C496" s="96"/>
      <c r="D496" s="96"/>
      <c r="E496" s="96"/>
      <c r="F496" s="96"/>
      <c r="G496" s="78"/>
      <c r="H496" s="78"/>
      <c r="I496" s="78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</row>
    <row r="497" spans="1:25" s="66" customFormat="1" ht="12">
      <c r="A497" s="96"/>
      <c r="B497" s="96"/>
      <c r="C497" s="96"/>
      <c r="D497" s="96"/>
      <c r="E497" s="96"/>
      <c r="F497" s="96"/>
      <c r="G497" s="78"/>
      <c r="H497" s="78"/>
      <c r="I497" s="78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</row>
    <row r="498" spans="1:25" s="66" customFormat="1" ht="12">
      <c r="A498" s="96"/>
      <c r="B498" s="96"/>
      <c r="C498" s="96"/>
      <c r="D498" s="96"/>
      <c r="E498" s="96"/>
      <c r="F498" s="96"/>
      <c r="G498" s="78"/>
      <c r="H498" s="78"/>
      <c r="I498" s="78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</row>
    <row r="499" spans="1:25" s="66" customFormat="1" ht="12">
      <c r="A499" s="96"/>
      <c r="B499" s="96"/>
      <c r="C499" s="96"/>
      <c r="D499" s="96"/>
      <c r="E499" s="96"/>
      <c r="F499" s="96"/>
      <c r="G499" s="78"/>
      <c r="H499" s="78"/>
      <c r="I499" s="78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</row>
    <row r="500" spans="1:25" s="66" customFormat="1" ht="12">
      <c r="A500" s="96"/>
      <c r="B500" s="96"/>
      <c r="C500" s="96"/>
      <c r="D500" s="96"/>
      <c r="E500" s="96"/>
      <c r="F500" s="96"/>
      <c r="G500" s="78"/>
      <c r="H500" s="78"/>
      <c r="I500" s="78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</row>
    <row r="501" spans="1:25" s="66" customFormat="1" ht="12">
      <c r="A501" s="96"/>
      <c r="B501" s="96"/>
      <c r="C501" s="96"/>
      <c r="D501" s="96"/>
      <c r="E501" s="96"/>
      <c r="F501" s="96"/>
      <c r="G501" s="78"/>
      <c r="H501" s="78"/>
      <c r="I501" s="78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</row>
    <row r="502" spans="1:25" s="66" customFormat="1" ht="12">
      <c r="A502" s="96"/>
      <c r="B502" s="96"/>
      <c r="C502" s="96"/>
      <c r="D502" s="96"/>
      <c r="E502" s="96"/>
      <c r="F502" s="96"/>
      <c r="G502" s="78"/>
      <c r="H502" s="78"/>
      <c r="I502" s="78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</row>
    <row r="503" spans="1:25" s="66" customFormat="1" ht="12">
      <c r="A503" s="96"/>
      <c r="B503" s="96"/>
      <c r="C503" s="96"/>
      <c r="D503" s="96"/>
      <c r="E503" s="96"/>
      <c r="F503" s="96"/>
      <c r="G503" s="78"/>
      <c r="H503" s="78"/>
      <c r="I503" s="78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</row>
    <row r="504" spans="1:25" s="66" customFormat="1" ht="12">
      <c r="A504" s="96"/>
      <c r="B504" s="96"/>
      <c r="C504" s="96"/>
      <c r="D504" s="96"/>
      <c r="E504" s="96"/>
      <c r="F504" s="96"/>
      <c r="G504" s="78"/>
      <c r="H504" s="78"/>
      <c r="I504" s="78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</row>
    <row r="505" spans="1:25" s="66" customFormat="1" ht="12">
      <c r="A505" s="96"/>
      <c r="B505" s="96"/>
      <c r="C505" s="96"/>
      <c r="D505" s="96"/>
      <c r="E505" s="96"/>
      <c r="F505" s="96"/>
      <c r="G505" s="78"/>
      <c r="H505" s="78"/>
      <c r="I505" s="78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</row>
    <row r="506" spans="1:25" s="66" customFormat="1" ht="12">
      <c r="A506" s="96"/>
      <c r="B506" s="96"/>
      <c r="C506" s="96"/>
      <c r="D506" s="96"/>
      <c r="E506" s="96"/>
      <c r="F506" s="96"/>
      <c r="G506" s="78"/>
      <c r="H506" s="78"/>
      <c r="I506" s="78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</row>
    <row r="507" spans="1:25" s="66" customFormat="1" ht="12">
      <c r="A507" s="96"/>
      <c r="B507" s="96"/>
      <c r="C507" s="96"/>
      <c r="D507" s="96"/>
      <c r="E507" s="96"/>
      <c r="F507" s="96"/>
      <c r="G507" s="78"/>
      <c r="H507" s="78"/>
      <c r="I507" s="78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</row>
    <row r="508" spans="1:25" s="66" customFormat="1" ht="12">
      <c r="A508" s="96"/>
      <c r="B508" s="96"/>
      <c r="C508" s="96"/>
      <c r="D508" s="96"/>
      <c r="E508" s="96"/>
      <c r="F508" s="96"/>
      <c r="G508" s="78"/>
      <c r="H508" s="78"/>
      <c r="I508" s="78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</row>
    <row r="509" spans="1:25" s="66" customFormat="1" ht="12">
      <c r="A509" s="96"/>
      <c r="B509" s="96"/>
      <c r="C509" s="96"/>
      <c r="D509" s="96"/>
      <c r="E509" s="96"/>
      <c r="F509" s="96"/>
      <c r="G509" s="78"/>
      <c r="H509" s="78"/>
      <c r="I509" s="78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</row>
    <row r="510" spans="1:25" s="66" customFormat="1" ht="12">
      <c r="A510" s="96"/>
      <c r="B510" s="96"/>
      <c r="C510" s="96"/>
      <c r="D510" s="96"/>
      <c r="E510" s="96"/>
      <c r="F510" s="96"/>
      <c r="G510" s="78"/>
      <c r="H510" s="78"/>
      <c r="I510" s="78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</row>
    <row r="511" spans="1:25" s="66" customFormat="1" ht="12">
      <c r="A511" s="96"/>
      <c r="B511" s="96"/>
      <c r="C511" s="96"/>
      <c r="D511" s="96"/>
      <c r="E511" s="96"/>
      <c r="F511" s="96"/>
      <c r="G511" s="78"/>
      <c r="H511" s="78"/>
      <c r="I511" s="78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</row>
    <row r="512" spans="1:25" s="66" customFormat="1" ht="12">
      <c r="A512" s="96"/>
      <c r="B512" s="96"/>
      <c r="C512" s="96"/>
      <c r="D512" s="96"/>
      <c r="E512" s="96"/>
      <c r="F512" s="96"/>
      <c r="G512" s="78"/>
      <c r="H512" s="78"/>
      <c r="I512" s="78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</row>
    <row r="513" spans="1:25" s="66" customFormat="1" ht="12">
      <c r="A513" s="96"/>
      <c r="B513" s="96"/>
      <c r="C513" s="96"/>
      <c r="D513" s="96"/>
      <c r="E513" s="96"/>
      <c r="F513" s="96"/>
      <c r="G513" s="78"/>
      <c r="H513" s="78"/>
      <c r="I513" s="78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</row>
    <row r="514" spans="1:25" s="66" customFormat="1" ht="12">
      <c r="A514" s="67"/>
      <c r="B514" s="96"/>
      <c r="C514" s="96"/>
      <c r="D514" s="96"/>
      <c r="E514" s="96"/>
      <c r="F514" s="96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</row>
    <row r="515" spans="1:25" s="66" customFormat="1" ht="12">
      <c r="A515" s="67"/>
      <c r="B515" s="96"/>
      <c r="C515" s="96"/>
      <c r="D515" s="96"/>
      <c r="E515" s="96"/>
      <c r="F515" s="96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</row>
    <row r="516" spans="1:25" s="66" customFormat="1" ht="12">
      <c r="A516" s="67"/>
      <c r="B516" s="96"/>
      <c r="C516" s="96"/>
      <c r="D516" s="96"/>
      <c r="E516" s="96"/>
      <c r="F516" s="96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</row>
    <row r="517" spans="1:25" s="66" customFormat="1" ht="12">
      <c r="A517" s="67"/>
      <c r="B517" s="96"/>
      <c r="C517" s="96"/>
      <c r="D517" s="96"/>
      <c r="E517" s="96"/>
      <c r="F517" s="96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</row>
    <row r="518" spans="1:25" s="66" customFormat="1" ht="12">
      <c r="A518" s="67"/>
      <c r="B518" s="96"/>
      <c r="C518" s="96"/>
      <c r="D518" s="96"/>
      <c r="E518" s="96"/>
      <c r="F518" s="96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</row>
    <row r="519" spans="1:25" s="66" customFormat="1" ht="12">
      <c r="A519" s="67"/>
      <c r="B519" s="96"/>
      <c r="C519" s="96"/>
      <c r="D519" s="96"/>
      <c r="E519" s="96"/>
      <c r="F519" s="96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</row>
    <row r="520" spans="1:25" s="66" customFormat="1" ht="12">
      <c r="A520" s="67"/>
      <c r="B520" s="96"/>
      <c r="C520" s="96"/>
      <c r="D520" s="96"/>
      <c r="E520" s="96"/>
      <c r="F520" s="96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</row>
    <row r="521" spans="1:25" s="96" customFormat="1" ht="12">
      <c r="A521" s="67"/>
      <c r="G521" s="66"/>
      <c r="H521" s="66"/>
      <c r="I521" s="66"/>
      <c r="J521" s="66"/>
      <c r="K521" s="66"/>
      <c r="L521" s="66"/>
      <c r="M521" s="66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</row>
    <row r="522" spans="1:25" s="96" customFormat="1" ht="12">
      <c r="A522" s="67"/>
      <c r="G522" s="66"/>
      <c r="H522" s="66"/>
      <c r="I522" s="66"/>
      <c r="J522" s="66"/>
      <c r="K522" s="66"/>
      <c r="L522" s="66"/>
      <c r="M522" s="66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</row>
    <row r="523" spans="1:25" s="96" customFormat="1" ht="12">
      <c r="A523" s="67"/>
      <c r="G523" s="66"/>
      <c r="H523" s="66"/>
      <c r="I523" s="66"/>
      <c r="J523" s="66"/>
      <c r="K523" s="66"/>
      <c r="L523" s="66"/>
      <c r="M523" s="66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</row>
    <row r="524" spans="1:25" s="96" customFormat="1" ht="12">
      <c r="A524" s="67"/>
      <c r="G524" s="66"/>
      <c r="H524" s="66"/>
      <c r="I524" s="66"/>
      <c r="J524" s="66"/>
      <c r="K524" s="66"/>
      <c r="L524" s="66"/>
      <c r="M524" s="66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</row>
    <row r="525" spans="1:25" s="96" customFormat="1" ht="12">
      <c r="A525" s="67"/>
      <c r="G525" s="66"/>
      <c r="H525" s="66"/>
      <c r="I525" s="66"/>
      <c r="J525" s="66"/>
      <c r="K525" s="66"/>
      <c r="L525" s="66"/>
      <c r="M525" s="66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</row>
    <row r="526" spans="1:25" s="96" customFormat="1" ht="12">
      <c r="A526" s="67"/>
      <c r="G526" s="66"/>
      <c r="H526" s="66"/>
      <c r="I526" s="66"/>
      <c r="J526" s="66"/>
      <c r="K526" s="66"/>
      <c r="L526" s="66"/>
      <c r="M526" s="66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</row>
    <row r="527" spans="1:25" s="96" customFormat="1" ht="12">
      <c r="A527" s="67"/>
      <c r="G527" s="66"/>
      <c r="H527" s="66"/>
      <c r="I527" s="66"/>
      <c r="J527" s="66"/>
      <c r="K527" s="66"/>
      <c r="L527" s="66"/>
      <c r="M527" s="66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</row>
    <row r="528" spans="1:25" s="96" customFormat="1" ht="12">
      <c r="A528" s="67"/>
      <c r="G528" s="66"/>
      <c r="H528" s="66"/>
      <c r="I528" s="66"/>
      <c r="J528" s="66"/>
      <c r="K528" s="66"/>
      <c r="L528" s="66"/>
      <c r="M528" s="66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</row>
    <row r="529" spans="1:25" s="96" customFormat="1" ht="12">
      <c r="A529" s="67"/>
      <c r="G529" s="66"/>
      <c r="H529" s="66"/>
      <c r="I529" s="66"/>
      <c r="J529" s="66"/>
      <c r="K529" s="66"/>
      <c r="L529" s="66"/>
      <c r="M529" s="66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</row>
    <row r="530" spans="1:25" s="96" customFormat="1" ht="12">
      <c r="A530" s="67"/>
      <c r="G530" s="66"/>
      <c r="H530" s="66"/>
      <c r="I530" s="66"/>
      <c r="J530" s="66"/>
      <c r="K530" s="66"/>
      <c r="L530" s="66"/>
      <c r="M530" s="66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</row>
    <row r="531" spans="1:25" s="96" customFormat="1" ht="12">
      <c r="A531" s="67"/>
      <c r="G531" s="66"/>
      <c r="H531" s="66"/>
      <c r="I531" s="66"/>
      <c r="J531" s="66"/>
      <c r="K531" s="66"/>
      <c r="L531" s="66"/>
      <c r="M531" s="66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</row>
    <row r="532" spans="1:25" s="96" customFormat="1" ht="12">
      <c r="A532" s="67"/>
      <c r="G532" s="66"/>
      <c r="H532" s="66"/>
      <c r="I532" s="66"/>
      <c r="J532" s="66"/>
      <c r="K532" s="66"/>
      <c r="L532" s="66"/>
      <c r="M532" s="66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</row>
    <row r="533" spans="1:25" s="96" customFormat="1" ht="12">
      <c r="A533" s="67"/>
      <c r="G533" s="66"/>
      <c r="H533" s="66"/>
      <c r="I533" s="66"/>
      <c r="J533" s="66"/>
      <c r="K533" s="66"/>
      <c r="L533" s="66"/>
      <c r="M533" s="66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</row>
    <row r="534" spans="1:25" s="96" customFormat="1" ht="12">
      <c r="A534" s="67"/>
      <c r="G534" s="66"/>
      <c r="H534" s="66"/>
      <c r="I534" s="66"/>
      <c r="J534" s="66"/>
      <c r="K534" s="66"/>
      <c r="L534" s="66"/>
      <c r="M534" s="66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</row>
    <row r="535" spans="1:25" s="96" customFormat="1" ht="12">
      <c r="A535" s="67"/>
      <c r="G535" s="66"/>
      <c r="H535" s="66"/>
      <c r="I535" s="66"/>
      <c r="J535" s="66"/>
      <c r="K535" s="66"/>
      <c r="L535" s="66"/>
      <c r="M535" s="66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</row>
    <row r="536" spans="1:25" s="96" customFormat="1" ht="12">
      <c r="A536" s="67"/>
      <c r="G536" s="66"/>
      <c r="H536" s="66"/>
      <c r="I536" s="66"/>
      <c r="J536" s="66"/>
      <c r="K536" s="66"/>
      <c r="L536" s="66"/>
      <c r="M536" s="66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</row>
    <row r="537" spans="1:25" s="96" customFormat="1" ht="12">
      <c r="A537" s="67"/>
      <c r="G537" s="66"/>
      <c r="H537" s="66"/>
      <c r="I537" s="66"/>
      <c r="J537" s="66"/>
      <c r="K537" s="66"/>
      <c r="L537" s="66"/>
      <c r="M537" s="66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</row>
    <row r="538" spans="1:25" s="96" customFormat="1" ht="12">
      <c r="A538" s="67"/>
      <c r="G538" s="66"/>
      <c r="H538" s="66"/>
      <c r="I538" s="66"/>
      <c r="J538" s="66"/>
      <c r="K538" s="66"/>
      <c r="L538" s="66"/>
      <c r="M538" s="66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</row>
    <row r="539" spans="1:25" s="96" customFormat="1" ht="12">
      <c r="A539" s="67"/>
      <c r="G539" s="66"/>
      <c r="H539" s="66"/>
      <c r="I539" s="66"/>
      <c r="J539" s="66"/>
      <c r="K539" s="66"/>
      <c r="L539" s="66"/>
      <c r="M539" s="66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</row>
    <row r="540" spans="1:25" s="96" customFormat="1" ht="12">
      <c r="A540" s="67"/>
      <c r="G540" s="66"/>
      <c r="H540" s="66"/>
      <c r="I540" s="66"/>
      <c r="J540" s="66"/>
      <c r="K540" s="66"/>
      <c r="L540" s="66"/>
      <c r="M540" s="66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</row>
    <row r="541" spans="1:25" s="96" customFormat="1" ht="12">
      <c r="A541" s="67"/>
      <c r="G541" s="66"/>
      <c r="H541" s="66"/>
      <c r="I541" s="66"/>
      <c r="J541" s="66"/>
      <c r="K541" s="66"/>
      <c r="L541" s="66"/>
      <c r="M541" s="66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</row>
    <row r="542" spans="1:25" s="96" customFormat="1" ht="12">
      <c r="A542" s="67"/>
      <c r="G542" s="66"/>
      <c r="H542" s="66"/>
      <c r="I542" s="66"/>
      <c r="J542" s="66"/>
      <c r="K542" s="66"/>
      <c r="L542" s="66"/>
      <c r="M542" s="66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</row>
    <row r="543" spans="1:25" s="96" customFormat="1" ht="12">
      <c r="A543" s="67"/>
      <c r="G543" s="66"/>
      <c r="H543" s="66"/>
      <c r="I543" s="66"/>
      <c r="J543" s="66"/>
      <c r="K543" s="66"/>
      <c r="L543" s="66"/>
      <c r="M543" s="66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</row>
    <row r="544" spans="1:25" s="96" customFormat="1" ht="12">
      <c r="A544" s="67"/>
      <c r="G544" s="66"/>
      <c r="H544" s="66"/>
      <c r="I544" s="66"/>
      <c r="J544" s="66"/>
      <c r="K544" s="66"/>
      <c r="L544" s="66"/>
      <c r="M544" s="66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</row>
    <row r="545" spans="1:25" s="96" customFormat="1" ht="12">
      <c r="A545" s="67"/>
      <c r="G545" s="66"/>
      <c r="H545" s="66"/>
      <c r="I545" s="66"/>
      <c r="J545" s="66"/>
      <c r="K545" s="66"/>
      <c r="L545" s="66"/>
      <c r="M545" s="66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</row>
    <row r="546" spans="1:25" s="96" customFormat="1" ht="12">
      <c r="A546" s="67"/>
      <c r="G546" s="66"/>
      <c r="H546" s="66"/>
      <c r="I546" s="66"/>
      <c r="J546" s="66"/>
      <c r="K546" s="66"/>
      <c r="L546" s="66"/>
      <c r="M546" s="66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</row>
    <row r="547" spans="1:25" s="96" customFormat="1" ht="12">
      <c r="A547" s="67"/>
      <c r="G547" s="66"/>
      <c r="H547" s="66"/>
      <c r="I547" s="66"/>
      <c r="J547" s="66"/>
      <c r="K547" s="66"/>
      <c r="L547" s="66"/>
      <c r="M547" s="66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</row>
    <row r="548" spans="1:25" s="96" customFormat="1" ht="12">
      <c r="A548" s="67"/>
      <c r="G548" s="66"/>
      <c r="H548" s="66"/>
      <c r="I548" s="66"/>
      <c r="J548" s="66"/>
      <c r="K548" s="66"/>
      <c r="L548" s="66"/>
      <c r="M548" s="66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</row>
    <row r="549" spans="1:25" s="96" customFormat="1" ht="12">
      <c r="A549" s="67"/>
      <c r="G549" s="66"/>
      <c r="H549" s="66"/>
      <c r="I549" s="66"/>
      <c r="J549" s="66"/>
      <c r="K549" s="66"/>
      <c r="L549" s="66"/>
      <c r="M549" s="66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</row>
    <row r="550" spans="1:25" s="96" customFormat="1" ht="12">
      <c r="A550" s="67"/>
      <c r="G550" s="66"/>
      <c r="H550" s="66"/>
      <c r="I550" s="66"/>
      <c r="J550" s="66"/>
      <c r="K550" s="66"/>
      <c r="L550" s="66"/>
      <c r="M550" s="66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</row>
    <row r="551" spans="1:25" s="96" customFormat="1" ht="12">
      <c r="A551" s="67"/>
      <c r="G551" s="66"/>
      <c r="H551" s="66"/>
      <c r="I551" s="66"/>
      <c r="J551" s="66"/>
      <c r="K551" s="66"/>
      <c r="L551" s="66"/>
      <c r="M551" s="66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</row>
    <row r="552" spans="1:25" s="96" customFormat="1" ht="12">
      <c r="A552" s="67"/>
      <c r="G552" s="66"/>
      <c r="H552" s="66"/>
      <c r="I552" s="66"/>
      <c r="J552" s="66"/>
      <c r="K552" s="66"/>
      <c r="L552" s="66"/>
      <c r="M552" s="66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</row>
    <row r="553" spans="1:25" s="96" customFormat="1" ht="12">
      <c r="A553" s="67"/>
      <c r="G553" s="66"/>
      <c r="H553" s="66"/>
      <c r="I553" s="66"/>
      <c r="J553" s="66"/>
      <c r="K553" s="66"/>
      <c r="L553" s="66"/>
      <c r="M553" s="66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</row>
    <row r="554" spans="1:25" s="96" customFormat="1" ht="12">
      <c r="A554" s="67"/>
      <c r="G554" s="66"/>
      <c r="H554" s="66"/>
      <c r="I554" s="66"/>
      <c r="J554" s="66"/>
      <c r="K554" s="66"/>
      <c r="L554" s="66"/>
      <c r="M554" s="66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</row>
    <row r="555" spans="1:25" s="96" customFormat="1" ht="12">
      <c r="A555" s="67"/>
      <c r="G555" s="66"/>
      <c r="H555" s="66"/>
      <c r="I555" s="66"/>
      <c r="J555" s="66"/>
      <c r="K555" s="66"/>
      <c r="L555" s="66"/>
      <c r="M555" s="66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</row>
    <row r="556" spans="1:25" s="96" customFormat="1" ht="12">
      <c r="A556" s="67"/>
      <c r="G556" s="66"/>
      <c r="H556" s="66"/>
      <c r="I556" s="66"/>
      <c r="J556" s="66"/>
      <c r="K556" s="66"/>
      <c r="L556" s="66"/>
      <c r="M556" s="66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</row>
    <row r="557" spans="1:25" s="96" customFormat="1" ht="12">
      <c r="A557" s="67"/>
      <c r="G557" s="66"/>
      <c r="H557" s="66"/>
      <c r="I557" s="66"/>
      <c r="J557" s="66"/>
      <c r="K557" s="66"/>
      <c r="L557" s="66"/>
      <c r="M557" s="66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</row>
    <row r="558" spans="1:25" s="96" customFormat="1" ht="12">
      <c r="A558" s="67"/>
      <c r="G558" s="66"/>
      <c r="H558" s="66"/>
      <c r="I558" s="66"/>
      <c r="J558" s="66"/>
      <c r="K558" s="66"/>
      <c r="L558" s="66"/>
      <c r="M558" s="66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</row>
    <row r="559" spans="1:25" s="96" customFormat="1" ht="12">
      <c r="A559" s="67"/>
      <c r="G559" s="66"/>
      <c r="H559" s="66"/>
      <c r="I559" s="66"/>
      <c r="J559" s="66"/>
      <c r="K559" s="66"/>
      <c r="L559" s="66"/>
      <c r="M559" s="66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</row>
    <row r="560" spans="1:25" s="96" customFormat="1" ht="12">
      <c r="A560" s="67"/>
      <c r="G560" s="66"/>
      <c r="H560" s="66"/>
      <c r="I560" s="66"/>
      <c r="J560" s="66"/>
      <c r="K560" s="66"/>
      <c r="L560" s="66"/>
      <c r="M560" s="66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</row>
    <row r="561" spans="1:25" s="96" customFormat="1" ht="12">
      <c r="A561" s="67"/>
      <c r="G561" s="66"/>
      <c r="H561" s="66"/>
      <c r="I561" s="66"/>
      <c r="J561" s="66"/>
      <c r="K561" s="66"/>
      <c r="L561" s="66"/>
      <c r="M561" s="66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</row>
    <row r="562" spans="1:25" s="96" customFormat="1" ht="12">
      <c r="A562" s="67"/>
      <c r="G562" s="66"/>
      <c r="H562" s="66"/>
      <c r="I562" s="66"/>
      <c r="J562" s="66"/>
      <c r="K562" s="66"/>
      <c r="L562" s="66"/>
      <c r="M562" s="66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</row>
    <row r="563" spans="1:25" s="96" customFormat="1" ht="12">
      <c r="A563" s="67"/>
      <c r="G563" s="66"/>
      <c r="H563" s="66"/>
      <c r="I563" s="66"/>
      <c r="J563" s="66"/>
      <c r="K563" s="66"/>
      <c r="L563" s="66"/>
      <c r="M563" s="66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</row>
    <row r="564" spans="1:25" s="96" customFormat="1" ht="12">
      <c r="A564" s="67"/>
      <c r="G564" s="66"/>
      <c r="H564" s="66"/>
      <c r="I564" s="66"/>
      <c r="J564" s="66"/>
      <c r="K564" s="66"/>
      <c r="L564" s="66"/>
      <c r="M564" s="66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</row>
    <row r="565" spans="1:25" s="96" customFormat="1" ht="12">
      <c r="A565" s="67"/>
      <c r="G565" s="66"/>
      <c r="H565" s="66"/>
      <c r="I565" s="66"/>
      <c r="J565" s="66"/>
      <c r="K565" s="66"/>
      <c r="L565" s="66"/>
      <c r="M565" s="66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</row>
    <row r="566" spans="1:25" s="96" customFormat="1" ht="12">
      <c r="A566" s="67"/>
      <c r="G566" s="66"/>
      <c r="H566" s="66"/>
      <c r="I566" s="66"/>
      <c r="J566" s="66"/>
      <c r="K566" s="66"/>
      <c r="L566" s="66"/>
      <c r="M566" s="66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</row>
    <row r="567" spans="1:25" s="96" customFormat="1" ht="12">
      <c r="A567" s="67"/>
      <c r="G567" s="66"/>
      <c r="H567" s="66"/>
      <c r="I567" s="66"/>
      <c r="J567" s="66"/>
      <c r="K567" s="66"/>
      <c r="L567" s="66"/>
      <c r="M567" s="66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</row>
    <row r="568" spans="1:25" s="96" customFormat="1" ht="12">
      <c r="A568" s="67"/>
      <c r="G568" s="66"/>
      <c r="H568" s="66"/>
      <c r="I568" s="66"/>
      <c r="J568" s="66"/>
      <c r="K568" s="66"/>
      <c r="L568" s="66"/>
      <c r="M568" s="66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</row>
    <row r="569" spans="1:25" s="96" customFormat="1" ht="12">
      <c r="A569" s="67"/>
      <c r="G569" s="66"/>
      <c r="H569" s="66"/>
      <c r="I569" s="66"/>
      <c r="J569" s="66"/>
      <c r="K569" s="66"/>
      <c r="L569" s="66"/>
      <c r="M569" s="66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</row>
    <row r="570" spans="1:25" s="96" customFormat="1" ht="12">
      <c r="A570" s="67"/>
      <c r="G570" s="66"/>
      <c r="H570" s="66"/>
      <c r="I570" s="66"/>
      <c r="J570" s="66"/>
      <c r="K570" s="66"/>
      <c r="L570" s="66"/>
      <c r="M570" s="66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</row>
    <row r="571" spans="1:25" s="96" customFormat="1" ht="12">
      <c r="A571" s="67"/>
      <c r="G571" s="66"/>
      <c r="H571" s="66"/>
      <c r="I571" s="66"/>
      <c r="J571" s="66"/>
      <c r="K571" s="66"/>
      <c r="L571" s="66"/>
      <c r="M571" s="66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</row>
    <row r="572" spans="1:25" s="96" customFormat="1" ht="12">
      <c r="A572" s="67"/>
      <c r="G572" s="66"/>
      <c r="H572" s="66"/>
      <c r="I572" s="66"/>
      <c r="J572" s="66"/>
      <c r="K572" s="66"/>
      <c r="L572" s="66"/>
      <c r="M572" s="66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</row>
    <row r="573" spans="1:25" s="96" customFormat="1" ht="12">
      <c r="A573" s="67"/>
      <c r="G573" s="66"/>
      <c r="H573" s="66"/>
      <c r="I573" s="66"/>
      <c r="J573" s="66"/>
      <c r="K573" s="66"/>
      <c r="L573" s="66"/>
      <c r="M573" s="66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</row>
    <row r="574" spans="1:25" s="96" customFormat="1" ht="12">
      <c r="A574" s="67"/>
      <c r="G574" s="66"/>
      <c r="H574" s="66"/>
      <c r="I574" s="66"/>
      <c r="J574" s="66"/>
      <c r="K574" s="66"/>
      <c r="L574" s="66"/>
      <c r="M574" s="66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</row>
    <row r="575" spans="1:25" s="96" customFormat="1" ht="12">
      <c r="A575" s="67"/>
      <c r="G575" s="66"/>
      <c r="H575" s="66"/>
      <c r="I575" s="66"/>
      <c r="J575" s="66"/>
      <c r="K575" s="66"/>
      <c r="L575" s="66"/>
      <c r="M575" s="66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</row>
    <row r="576" spans="1:25" s="96" customFormat="1" ht="12">
      <c r="A576" s="67"/>
      <c r="G576" s="66"/>
      <c r="H576" s="66"/>
      <c r="I576" s="66"/>
      <c r="J576" s="66"/>
      <c r="K576" s="66"/>
      <c r="L576" s="66"/>
      <c r="M576" s="66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</row>
    <row r="577" spans="1:25" s="96" customFormat="1" ht="12">
      <c r="A577" s="67"/>
      <c r="G577" s="66"/>
      <c r="H577" s="66"/>
      <c r="I577" s="66"/>
      <c r="J577" s="66"/>
      <c r="K577" s="66"/>
      <c r="L577" s="66"/>
      <c r="M577" s="66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</row>
    <row r="578" spans="1:25" s="96" customFormat="1" ht="12">
      <c r="A578" s="67"/>
      <c r="G578" s="66"/>
      <c r="H578" s="66"/>
      <c r="I578" s="66"/>
      <c r="J578" s="66"/>
      <c r="K578" s="66"/>
      <c r="L578" s="66"/>
      <c r="M578" s="66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</row>
    <row r="579" spans="1:25" s="96" customFormat="1" ht="12">
      <c r="A579" s="67"/>
      <c r="G579" s="66"/>
      <c r="H579" s="66"/>
      <c r="I579" s="66"/>
      <c r="J579" s="66"/>
      <c r="K579" s="66"/>
      <c r="L579" s="66"/>
      <c r="M579" s="66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</row>
    <row r="580" spans="1:25" s="96" customFormat="1" ht="12">
      <c r="A580" s="67"/>
      <c r="G580" s="66"/>
      <c r="H580" s="66"/>
      <c r="I580" s="66"/>
      <c r="J580" s="66"/>
      <c r="K580" s="66"/>
      <c r="L580" s="66"/>
      <c r="M580" s="66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</row>
    <row r="581" spans="1:25" s="96" customFormat="1" ht="12">
      <c r="A581" s="67"/>
      <c r="G581" s="66"/>
      <c r="H581" s="66"/>
      <c r="I581" s="66"/>
      <c r="J581" s="66"/>
      <c r="K581" s="66"/>
      <c r="L581" s="66"/>
      <c r="M581" s="66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</row>
    <row r="582" spans="1:25" s="96" customFormat="1" ht="12">
      <c r="A582" s="67"/>
      <c r="G582" s="66"/>
      <c r="H582" s="66"/>
      <c r="I582" s="66"/>
      <c r="J582" s="66"/>
      <c r="K582" s="66"/>
      <c r="L582" s="66"/>
      <c r="M582" s="66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</row>
    <row r="583" spans="1:25" s="96" customFormat="1" ht="12">
      <c r="A583" s="67"/>
      <c r="G583" s="66"/>
      <c r="H583" s="66"/>
      <c r="I583" s="66"/>
      <c r="J583" s="66"/>
      <c r="K583" s="66"/>
      <c r="L583" s="66"/>
      <c r="M583" s="66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</row>
    <row r="584" spans="1:25" s="96" customFormat="1" ht="12">
      <c r="A584" s="67"/>
      <c r="G584" s="66"/>
      <c r="H584" s="66"/>
      <c r="I584" s="66"/>
      <c r="J584" s="66"/>
      <c r="K584" s="66"/>
      <c r="L584" s="66"/>
      <c r="M584" s="66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</row>
    <row r="585" spans="1:25" s="96" customFormat="1" ht="12">
      <c r="A585" s="67"/>
      <c r="G585" s="66"/>
      <c r="H585" s="66"/>
      <c r="I585" s="66"/>
      <c r="J585" s="66"/>
      <c r="K585" s="66"/>
      <c r="L585" s="66"/>
      <c r="M585" s="66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</row>
    <row r="586" spans="1:25" s="96" customFormat="1" ht="12">
      <c r="A586" s="67"/>
      <c r="G586" s="66"/>
      <c r="H586" s="66"/>
      <c r="I586" s="66"/>
      <c r="J586" s="66"/>
      <c r="K586" s="66"/>
      <c r="L586" s="66"/>
      <c r="M586" s="66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</row>
    <row r="587" spans="1:25" s="96" customFormat="1" ht="12">
      <c r="A587" s="67"/>
      <c r="G587" s="66"/>
      <c r="H587" s="66"/>
      <c r="I587" s="66"/>
      <c r="J587" s="66"/>
      <c r="K587" s="66"/>
      <c r="L587" s="66"/>
      <c r="M587" s="66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</row>
    <row r="588" spans="1:25" s="96" customFormat="1" ht="12">
      <c r="A588" s="67"/>
      <c r="G588" s="66"/>
      <c r="H588" s="66"/>
      <c r="I588" s="66"/>
      <c r="J588" s="66"/>
      <c r="K588" s="66"/>
      <c r="L588" s="66"/>
      <c r="M588" s="66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</row>
    <row r="589" spans="1:25" s="96" customFormat="1" ht="12">
      <c r="A589" s="67"/>
      <c r="G589" s="66"/>
      <c r="H589" s="66"/>
      <c r="I589" s="66"/>
      <c r="J589" s="66"/>
      <c r="K589" s="66"/>
      <c r="L589" s="66"/>
      <c r="M589" s="66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</row>
    <row r="590" spans="1:25" s="96" customFormat="1" ht="12">
      <c r="A590" s="67"/>
      <c r="G590" s="66"/>
      <c r="H590" s="66"/>
      <c r="I590" s="66"/>
      <c r="J590" s="66"/>
      <c r="K590" s="66"/>
      <c r="L590" s="66"/>
      <c r="M590" s="66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</row>
    <row r="591" spans="1:25" s="96" customFormat="1" ht="12">
      <c r="A591" s="67"/>
      <c r="G591" s="66"/>
      <c r="H591" s="66"/>
      <c r="I591" s="66"/>
      <c r="J591" s="66"/>
      <c r="K591" s="66"/>
      <c r="L591" s="66"/>
      <c r="M591" s="66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</row>
    <row r="592" spans="1:25" s="96" customFormat="1" ht="12">
      <c r="A592" s="67"/>
      <c r="G592" s="66"/>
      <c r="H592" s="66"/>
      <c r="I592" s="66"/>
      <c r="J592" s="66"/>
      <c r="K592" s="66"/>
      <c r="L592" s="66"/>
      <c r="M592" s="66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</row>
    <row r="593" spans="1:25" s="96" customFormat="1" ht="12">
      <c r="A593" s="67"/>
      <c r="G593" s="66"/>
      <c r="H593" s="66"/>
      <c r="I593" s="66"/>
      <c r="J593" s="66"/>
      <c r="K593" s="66"/>
      <c r="L593" s="66"/>
      <c r="M593" s="66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</row>
    <row r="594" spans="1:25" s="96" customFormat="1" ht="12">
      <c r="A594" s="67"/>
      <c r="G594" s="66"/>
      <c r="H594" s="66"/>
      <c r="I594" s="66"/>
      <c r="J594" s="66"/>
      <c r="K594" s="66"/>
      <c r="L594" s="66"/>
      <c r="M594" s="66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</row>
    <row r="595" spans="1:25" s="96" customFormat="1" ht="12">
      <c r="A595" s="67"/>
      <c r="G595" s="66"/>
      <c r="H595" s="66"/>
      <c r="I595" s="66"/>
      <c r="J595" s="66"/>
      <c r="K595" s="66"/>
      <c r="L595" s="66"/>
      <c r="M595" s="66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</row>
    <row r="596" spans="1:25" s="96" customFormat="1" ht="12">
      <c r="A596" s="67"/>
      <c r="G596" s="66"/>
      <c r="H596" s="66"/>
      <c r="I596" s="66"/>
      <c r="J596" s="66"/>
      <c r="K596" s="66"/>
      <c r="L596" s="66"/>
      <c r="M596" s="66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</row>
    <row r="597" spans="1:25" s="96" customFormat="1" ht="12">
      <c r="A597" s="67"/>
      <c r="G597" s="66"/>
      <c r="H597" s="66"/>
      <c r="I597" s="66"/>
      <c r="J597" s="66"/>
      <c r="K597" s="66"/>
      <c r="L597" s="66"/>
      <c r="M597" s="66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</row>
    <row r="598" spans="1:25" s="96" customFormat="1" ht="12">
      <c r="A598" s="67"/>
      <c r="G598" s="66"/>
      <c r="H598" s="66"/>
      <c r="I598" s="66"/>
      <c r="J598" s="66"/>
      <c r="K598" s="66"/>
      <c r="L598" s="66"/>
      <c r="M598" s="66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</row>
    <row r="599" spans="1:25" s="96" customFormat="1" ht="12">
      <c r="A599" s="67"/>
      <c r="G599" s="66"/>
      <c r="H599" s="66"/>
      <c r="I599" s="66"/>
      <c r="J599" s="66"/>
      <c r="K599" s="66"/>
      <c r="L599" s="66"/>
      <c r="M599" s="66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</row>
    <row r="600" spans="1:25" s="96" customFormat="1" ht="12">
      <c r="A600" s="67"/>
      <c r="G600" s="66"/>
      <c r="H600" s="66"/>
      <c r="I600" s="66"/>
      <c r="J600" s="66"/>
      <c r="K600" s="66"/>
      <c r="L600" s="66"/>
      <c r="M600" s="66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</row>
    <row r="601" spans="1:25" s="96" customFormat="1" ht="12">
      <c r="A601" s="67"/>
      <c r="G601" s="66"/>
      <c r="H601" s="66"/>
      <c r="I601" s="66"/>
      <c r="J601" s="66"/>
      <c r="K601" s="66"/>
      <c r="L601" s="66"/>
      <c r="M601" s="66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</row>
    <row r="602" spans="1:25" s="96" customFormat="1" ht="12">
      <c r="A602" s="67"/>
      <c r="G602" s="66"/>
      <c r="H602" s="66"/>
      <c r="I602" s="66"/>
      <c r="J602" s="66"/>
      <c r="K602" s="66"/>
      <c r="L602" s="66"/>
      <c r="M602" s="66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</row>
  </sheetData>
  <sheetProtection/>
  <mergeCells count="3">
    <mergeCell ref="A5:F5"/>
    <mergeCell ref="A6:A7"/>
    <mergeCell ref="C7:F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Aviakor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haritonova_ls</dc:creator>
  <cp:keywords/>
  <dc:description/>
  <cp:lastModifiedBy>Сернова</cp:lastModifiedBy>
  <cp:lastPrinted>2021-04-27T05:26:37Z</cp:lastPrinted>
  <dcterms:created xsi:type="dcterms:W3CDTF">2018-12-14T07:54:41Z</dcterms:created>
  <dcterms:modified xsi:type="dcterms:W3CDTF">2022-01-25T04:55:55Z</dcterms:modified>
  <cp:category/>
  <cp:version/>
  <cp:contentType/>
  <cp:contentStatus/>
</cp:coreProperties>
</file>